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480" tabRatio="1000" activeTab="10"/>
  </bookViews>
  <sheets>
    <sheet name="M - 1. พัฒนาศักยภาพบุคลากร" sheetId="13" r:id="rId1"/>
    <sheet name="M - 2. โครงการ CoPs" sheetId="14" r:id="rId2"/>
    <sheet name="M -3. บริหารจัดการความรู้" sheetId="15" r:id="rId3"/>
    <sheet name="M - 4. Kms" sheetId="16" r:id="rId4"/>
    <sheet name="5. KM Master plan" sheetId="17" r:id="rId5"/>
    <sheet name="6. KM Awards" sheetId="18" r:id="rId6"/>
    <sheet name="7. KM Audit" sheetId="19" r:id="rId7"/>
    <sheet name="8. Guru Experience" sheetId="20" r:id="rId8"/>
    <sheet name="9. Best Practice" sheetId="21" r:id="rId9"/>
    <sheet name="10. ISO30401" sheetId="22" r:id="rId10"/>
    <sheet name="11. พัฒนาพนักงาน" sheetId="23" r:id="rId11"/>
  </sheets>
  <definedNames>
    <definedName name="_xlnm.Print_Area" localSheetId="9">'10. ISO30401'!$A$1:$T$63</definedName>
    <definedName name="_xlnm.Print_Area" localSheetId="10">'11. พัฒนาพนักงาน'!$A$1:$T$63</definedName>
    <definedName name="_xlnm.Print_Area" localSheetId="7">'8. Guru Experience'!$A$1:$T$68</definedName>
    <definedName name="_xlnm.Print_Area" localSheetId="8">'9. Best Practice'!$A$1:$T$68</definedName>
    <definedName name="_xlnm.Print_Area" localSheetId="0">'M - 1. พัฒนาศักยภาพบุคลากร'!$A$1:$T$71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2" i="13" l="1"/>
  <c r="V59" i="13" s="1"/>
  <c r="S52" i="15" l="1"/>
  <c r="O22" i="23" l="1"/>
  <c r="O23" i="23"/>
  <c r="O24" i="23"/>
  <c r="G25" i="23"/>
  <c r="K25" i="23"/>
  <c r="O25" i="23"/>
  <c r="S43" i="23"/>
  <c r="S44" i="23"/>
  <c r="S45" i="23"/>
  <c r="S46" i="23"/>
  <c r="S47" i="23"/>
  <c r="F51" i="23"/>
  <c r="G51" i="23"/>
  <c r="H51" i="23"/>
  <c r="I51" i="23"/>
  <c r="J51" i="23"/>
  <c r="K51" i="23"/>
  <c r="L51" i="23"/>
  <c r="M51" i="23"/>
  <c r="N51" i="23"/>
  <c r="O51" i="23"/>
  <c r="P51" i="23"/>
  <c r="Q51" i="23"/>
  <c r="R51" i="23"/>
  <c r="F52" i="23"/>
  <c r="G52" i="23"/>
  <c r="H52" i="23" s="1"/>
  <c r="I52" i="23" s="1"/>
  <c r="J52" i="23" s="1"/>
  <c r="K52" i="23" s="1"/>
  <c r="L52" i="23" s="1"/>
  <c r="M52" i="23" s="1"/>
  <c r="N52" i="23" s="1"/>
  <c r="O52" i="23" s="1"/>
  <c r="P52" i="23" s="1"/>
  <c r="Q52" i="23" s="1"/>
  <c r="R52" i="23" s="1"/>
  <c r="O22" i="22" l="1"/>
  <c r="O23" i="22"/>
  <c r="O24" i="22"/>
  <c r="G25" i="22"/>
  <c r="K25" i="22"/>
  <c r="O25" i="22"/>
  <c r="S43" i="22"/>
  <c r="S44" i="22"/>
  <c r="S45" i="22"/>
  <c r="S46" i="22"/>
  <c r="S47" i="22"/>
  <c r="F51" i="22"/>
  <c r="G51" i="22"/>
  <c r="H51" i="22"/>
  <c r="I51" i="22"/>
  <c r="J51" i="22"/>
  <c r="K51" i="22"/>
  <c r="L51" i="22"/>
  <c r="M51" i="22"/>
  <c r="N51" i="22"/>
  <c r="O51" i="22"/>
  <c r="P51" i="22"/>
  <c r="Q51" i="22"/>
  <c r="R51" i="22"/>
  <c r="F52" i="22"/>
  <c r="G52" i="22"/>
  <c r="H52" i="22"/>
  <c r="I52" i="22"/>
  <c r="J52" i="22" l="1"/>
  <c r="K52" i="22" s="1"/>
  <c r="L52" i="22" s="1"/>
  <c r="M52" i="22" s="1"/>
  <c r="N52" i="22" s="1"/>
  <c r="O52" i="22" s="1"/>
  <c r="P52" i="22" s="1"/>
  <c r="Q52" i="22" s="1"/>
  <c r="R52" i="22" s="1"/>
  <c r="O26" i="21"/>
  <c r="O27" i="21"/>
  <c r="O28" i="21"/>
  <c r="G29" i="21"/>
  <c r="K29" i="21"/>
  <c r="O29" i="21"/>
  <c r="S47" i="21"/>
  <c r="S48" i="21"/>
  <c r="S49" i="21"/>
  <c r="S50" i="21"/>
  <c r="S51" i="21"/>
  <c r="F55" i="21"/>
  <c r="G55" i="21"/>
  <c r="H55" i="21"/>
  <c r="I55" i="21"/>
  <c r="J55" i="21"/>
  <c r="K55" i="21"/>
  <c r="L55" i="21"/>
  <c r="M55" i="21"/>
  <c r="N55" i="21"/>
  <c r="O55" i="21"/>
  <c r="P55" i="21"/>
  <c r="Q55" i="21"/>
  <c r="R55" i="21"/>
  <c r="F56" i="21"/>
  <c r="G56" i="21"/>
  <c r="H56" i="21"/>
  <c r="I56" i="21"/>
  <c r="J56" i="21"/>
  <c r="K56" i="21"/>
  <c r="L56" i="21"/>
  <c r="M56" i="21" l="1"/>
  <c r="N56" i="21" s="1"/>
  <c r="O56" i="21" s="1"/>
  <c r="P56" i="21" s="1"/>
  <c r="Q56" i="21" s="1"/>
  <c r="R56" i="21" s="1"/>
  <c r="S55" i="21"/>
  <c r="O26" i="20"/>
  <c r="O27" i="20"/>
  <c r="O28" i="20"/>
  <c r="G29" i="20"/>
  <c r="K29" i="20"/>
  <c r="O29" i="20"/>
  <c r="S47" i="20"/>
  <c r="S48" i="20"/>
  <c r="S49" i="20"/>
  <c r="S50" i="20"/>
  <c r="S51" i="20"/>
  <c r="F55" i="20"/>
  <c r="G55" i="20"/>
  <c r="H55" i="20"/>
  <c r="I55" i="20"/>
  <c r="J55" i="20"/>
  <c r="K55" i="20"/>
  <c r="L55" i="20"/>
  <c r="M55" i="20"/>
  <c r="N55" i="20"/>
  <c r="O55" i="20"/>
  <c r="P55" i="20"/>
  <c r="Q55" i="20"/>
  <c r="R55" i="20"/>
  <c r="F56" i="20"/>
  <c r="G56" i="20"/>
  <c r="H56" i="20"/>
  <c r="I56" i="20" s="1"/>
  <c r="J56" i="20" s="1"/>
  <c r="K56" i="20" s="1"/>
  <c r="L56" i="20" s="1"/>
  <c r="M56" i="20" s="1"/>
  <c r="N56" i="20" s="1"/>
  <c r="O56" i="20" s="1"/>
  <c r="P56" i="20" s="1"/>
  <c r="Q56" i="20" s="1"/>
  <c r="R56" i="20" s="1"/>
  <c r="S55" i="20" l="1"/>
  <c r="O22" i="19"/>
  <c r="O23" i="19"/>
  <c r="O24" i="19"/>
  <c r="G25" i="19"/>
  <c r="K25" i="19"/>
  <c r="O25" i="19"/>
  <c r="S43" i="19"/>
  <c r="S44" i="19"/>
  <c r="S45" i="19"/>
  <c r="S46" i="19"/>
  <c r="S47" i="19"/>
  <c r="S48" i="19"/>
  <c r="F52" i="19"/>
  <c r="G52" i="19"/>
  <c r="H52" i="19"/>
  <c r="I52" i="19"/>
  <c r="J52" i="19"/>
  <c r="K52" i="19"/>
  <c r="L52" i="19"/>
  <c r="M52" i="19"/>
  <c r="N52" i="19"/>
  <c r="O52" i="19"/>
  <c r="P52" i="19"/>
  <c r="Q52" i="19"/>
  <c r="R52" i="19"/>
  <c r="F53" i="19"/>
  <c r="G53" i="19"/>
  <c r="H53" i="19"/>
  <c r="I53" i="19"/>
  <c r="J53" i="19"/>
  <c r="K53" i="19" l="1"/>
  <c r="L53" i="19" s="1"/>
  <c r="M53" i="19" s="1"/>
  <c r="N53" i="19" s="1"/>
  <c r="O53" i="19" s="1"/>
  <c r="P53" i="19" s="1"/>
  <c r="Q53" i="19" s="1"/>
  <c r="R53" i="19" s="1"/>
  <c r="S52" i="19"/>
  <c r="O22" i="18"/>
  <c r="O23" i="18"/>
  <c r="O24" i="18"/>
  <c r="G25" i="18"/>
  <c r="K25" i="18"/>
  <c r="S43" i="18"/>
  <c r="S44" i="18"/>
  <c r="S45" i="18"/>
  <c r="S46" i="18"/>
  <c r="S47" i="18"/>
  <c r="S48" i="18"/>
  <c r="F52" i="18"/>
  <c r="G52" i="18"/>
  <c r="H52" i="18"/>
  <c r="I52" i="18"/>
  <c r="J52" i="18"/>
  <c r="K52" i="18"/>
  <c r="L52" i="18"/>
  <c r="M52" i="18"/>
  <c r="N52" i="18"/>
  <c r="O52" i="18"/>
  <c r="P52" i="18"/>
  <c r="Q52" i="18"/>
  <c r="R52" i="18"/>
  <c r="F53" i="18"/>
  <c r="G53" i="18"/>
  <c r="H53" i="18"/>
  <c r="I53" i="18"/>
  <c r="J53" i="18"/>
  <c r="K53" i="18"/>
  <c r="L53" i="18"/>
  <c r="M53" i="18"/>
  <c r="N53" i="18"/>
  <c r="O53" i="18" l="1"/>
  <c r="P53" i="18" s="1"/>
  <c r="Q53" i="18" s="1"/>
  <c r="R53" i="18" s="1"/>
  <c r="S52" i="18"/>
  <c r="O25" i="18"/>
  <c r="O23" i="17"/>
  <c r="O24" i="17"/>
  <c r="O25" i="17"/>
  <c r="G26" i="17"/>
  <c r="K26" i="17"/>
  <c r="O26" i="17"/>
  <c r="S44" i="17"/>
  <c r="S45" i="17"/>
  <c r="S46" i="17"/>
  <c r="S47" i="17"/>
  <c r="S48" i="17"/>
  <c r="S49" i="17"/>
  <c r="F53" i="17"/>
  <c r="G53" i="17"/>
  <c r="H53" i="17"/>
  <c r="I53" i="17"/>
  <c r="J53" i="17"/>
  <c r="K53" i="17"/>
  <c r="L53" i="17"/>
  <c r="M53" i="17"/>
  <c r="N53" i="17"/>
  <c r="O53" i="17"/>
  <c r="P53" i="17"/>
  <c r="Q53" i="17"/>
  <c r="R53" i="17"/>
  <c r="F54" i="17"/>
  <c r="G54" i="17"/>
  <c r="H54" i="17"/>
  <c r="I54" i="17"/>
  <c r="J54" i="17"/>
  <c r="K54" i="17"/>
  <c r="L54" i="17"/>
  <c r="M54" i="17"/>
  <c r="N54" i="17"/>
  <c r="O54" i="17"/>
  <c r="P54" i="17" s="1"/>
  <c r="Q54" i="17" s="1"/>
  <c r="R54" i="17" s="1"/>
  <c r="S53" i="17" l="1"/>
  <c r="O25" i="16"/>
  <c r="O26" i="16"/>
  <c r="O27" i="16"/>
  <c r="G28" i="16"/>
  <c r="K28" i="16"/>
  <c r="O28" i="16"/>
  <c r="S46" i="16"/>
  <c r="S47" i="16"/>
  <c r="S48" i="16"/>
  <c r="S49" i="16"/>
  <c r="S50" i="16"/>
  <c r="F53" i="16"/>
  <c r="G53" i="16"/>
  <c r="H53" i="16"/>
  <c r="I53" i="16"/>
  <c r="J53" i="16"/>
  <c r="K53" i="16"/>
  <c r="L53" i="16"/>
  <c r="M53" i="16"/>
  <c r="N53" i="16"/>
  <c r="O53" i="16"/>
  <c r="P53" i="16"/>
  <c r="Q53" i="16"/>
  <c r="R53" i="16"/>
  <c r="F54" i="16"/>
  <c r="G54" i="16"/>
  <c r="H54" i="16"/>
  <c r="I54" i="16" l="1"/>
  <c r="J54" i="16" s="1"/>
  <c r="K54" i="16"/>
  <c r="L54" i="16"/>
  <c r="M54" i="16" s="1"/>
  <c r="N54" i="16" s="1"/>
  <c r="O54" i="16" s="1"/>
  <c r="P54" i="16" s="1"/>
  <c r="Q54" i="16" s="1"/>
  <c r="R54" i="16" s="1"/>
  <c r="S53" i="16"/>
  <c r="O27" i="15"/>
  <c r="O28" i="15"/>
  <c r="O29" i="15"/>
  <c r="G30" i="15"/>
  <c r="K30" i="15"/>
  <c r="O30" i="15"/>
  <c r="S48" i="15"/>
  <c r="S49" i="15"/>
  <c r="S50" i="15"/>
  <c r="S53" i="15"/>
  <c r="F57" i="15"/>
  <c r="G57" i="15"/>
  <c r="G58" i="15" s="1"/>
  <c r="H57" i="15"/>
  <c r="I57" i="15"/>
  <c r="J57" i="15"/>
  <c r="K57" i="15"/>
  <c r="L57" i="15"/>
  <c r="M57" i="15"/>
  <c r="N57" i="15"/>
  <c r="O57" i="15"/>
  <c r="P57" i="15"/>
  <c r="Q57" i="15"/>
  <c r="R57" i="15"/>
  <c r="F58" i="15"/>
  <c r="H58" i="15" l="1"/>
  <c r="I58" i="15" s="1"/>
  <c r="J58" i="15" s="1"/>
  <c r="K58" i="15" s="1"/>
  <c r="L58" i="15" s="1"/>
  <c r="M58" i="15" s="1"/>
  <c r="N58" i="15" s="1"/>
  <c r="O58" i="15" s="1"/>
  <c r="P58" i="15" s="1"/>
  <c r="Q58" i="15" s="1"/>
  <c r="R58" i="15" s="1"/>
  <c r="S57" i="15"/>
  <c r="O25" i="14"/>
  <c r="O26" i="14"/>
  <c r="O27" i="14"/>
  <c r="G28" i="14"/>
  <c r="K28" i="14"/>
  <c r="O28" i="14"/>
  <c r="S46" i="14"/>
  <c r="S47" i="14"/>
  <c r="S48" i="14"/>
  <c r="S49" i="14"/>
  <c r="S50" i="14"/>
  <c r="S51" i="14"/>
  <c r="F55" i="14"/>
  <c r="G55" i="14"/>
  <c r="G56" i="14" s="1"/>
  <c r="H55" i="14"/>
  <c r="I55" i="14"/>
  <c r="J55" i="14"/>
  <c r="K55" i="14"/>
  <c r="L55" i="14"/>
  <c r="M55" i="14"/>
  <c r="N55" i="14"/>
  <c r="O55" i="14"/>
  <c r="P55" i="14"/>
  <c r="Q55" i="14"/>
  <c r="R55" i="14"/>
  <c r="F56" i="14"/>
  <c r="S55" i="14" l="1"/>
  <c r="H56" i="14"/>
  <c r="I56" i="14" s="1"/>
  <c r="J56" i="14" s="1"/>
  <c r="K56" i="14" s="1"/>
  <c r="L56" i="14" s="1"/>
  <c r="M56" i="14" s="1"/>
  <c r="N56" i="14" s="1"/>
  <c r="O56" i="14" s="1"/>
  <c r="P56" i="14" s="1"/>
  <c r="Q56" i="14" s="1"/>
  <c r="R56" i="14" s="1"/>
  <c r="O30" i="13"/>
  <c r="O31" i="13"/>
  <c r="O32" i="13"/>
  <c r="G33" i="13"/>
  <c r="K33" i="13"/>
  <c r="O33" i="13"/>
  <c r="S51" i="13"/>
  <c r="S52" i="13"/>
  <c r="S53" i="13"/>
  <c r="S54" i="13"/>
  <c r="S55" i="13"/>
  <c r="F59" i="13"/>
  <c r="G59" i="13"/>
  <c r="H59" i="13"/>
  <c r="H60" i="13" s="1"/>
  <c r="I60" i="13" s="1"/>
  <c r="I59" i="13"/>
  <c r="J59" i="13"/>
  <c r="K59" i="13"/>
  <c r="L59" i="13"/>
  <c r="M59" i="13"/>
  <c r="N59" i="13"/>
  <c r="O59" i="13"/>
  <c r="P59" i="13"/>
  <c r="Q59" i="13"/>
  <c r="R59" i="13"/>
  <c r="F60" i="13"/>
  <c r="G60" i="13"/>
  <c r="J60" i="13" l="1"/>
  <c r="K60" i="13" s="1"/>
  <c r="L60" i="13"/>
  <c r="M60" i="13" s="1"/>
  <c r="N60" i="13" s="1"/>
  <c r="O60" i="13" s="1"/>
  <c r="P60" i="13" s="1"/>
  <c r="Q60" i="13" s="1"/>
  <c r="R60" i="13" s="1"/>
  <c r="S59" i="13"/>
</calcChain>
</file>

<file path=xl/sharedStrings.xml><?xml version="1.0" encoding="utf-8"?>
<sst xmlns="http://schemas.openxmlformats.org/spreadsheetml/2006/main" count="1705" uniqueCount="501">
  <si>
    <t xml:space="preserve">ชื่อโครงการ </t>
  </si>
  <si>
    <t xml:space="preserve">KM68-1. โครงการพัฒนาศักยภาพบุคลากรและเครือข่ายการจัดการความรู้  </t>
  </si>
  <si>
    <t>ระยะเวลาดำเนินโครงการ :</t>
  </si>
  <si>
    <t>ปีบัญชี 2568</t>
  </si>
  <si>
    <t>ส่วนงานรับผิดชอบหลัก :</t>
  </si>
  <si>
    <t>พน.</t>
  </si>
  <si>
    <t>ส่วนงานสนับสนุน :</t>
  </si>
  <si>
    <t xml:space="preserve">วัตถุประสงค์เชิงยุทธศาสตร์ (SO) : 
</t>
  </si>
  <si>
    <t>SO5_เพิ่มศักยภาพบุคลากรและกระบวนการรองรับการเติบโตทางธุรกิจ</t>
  </si>
  <si>
    <t>เป้าประสงค์ :</t>
  </si>
  <si>
    <t>HCROI ≥ 4.1 เท่า</t>
  </si>
  <si>
    <t>ยุทธศาสตร์ (Strategy) :</t>
  </si>
  <si>
    <t xml:space="preserve">ยุทธศาสตร์ที่ 1 การยกระดับสมรรถนะบุคลากรและวัฒนธรรมการเรียนรู้ </t>
  </si>
  <si>
    <t>กลยุทธ์ (Tactic) :</t>
  </si>
  <si>
    <t xml:space="preserve">กลยุทธ์ที่ 1 เพิ่มประสิทธิภาพบุคลากรด้วยการจัดการความรู้และการเรียนรู้ </t>
  </si>
  <si>
    <t>ตัวชี้วัดกลยุทธ์ (KPI) :</t>
  </si>
  <si>
    <r>
      <t xml:space="preserve">ผลประเมินการจัดการความรู้ ด้านบุคลากร </t>
    </r>
    <r>
      <rPr>
        <sz val="12"/>
        <rFont val="Tahoma"/>
        <family val="2"/>
      </rPr>
      <t>≥</t>
    </r>
    <r>
      <rPr>
        <sz val="10.8"/>
        <rFont val="TH SarabunPSK"/>
        <family val="2"/>
      </rPr>
      <t xml:space="preserve"> .4.0</t>
    </r>
  </si>
  <si>
    <t>ความเชื่อมโยงกับแผนอื่นๆ</t>
  </si>
  <si>
    <r>
      <t xml:space="preserve">☐ SP     ☐ CG     </t>
    </r>
    <r>
      <rPr>
        <b/>
        <sz val="12"/>
        <rFont val="Wingdings"/>
        <charset val="2"/>
      </rPr>
      <t>þ</t>
    </r>
    <r>
      <rPr>
        <b/>
        <sz val="12"/>
        <rFont val="TH SarabunPSK"/>
        <family val="2"/>
        <charset val="222"/>
      </rPr>
      <t xml:space="preserve"> SM    ☐ CM      ☐ DT     </t>
    </r>
    <r>
      <rPr>
        <b/>
        <sz val="12"/>
        <rFont val="Wingdings"/>
        <charset val="2"/>
      </rPr>
      <t>þ</t>
    </r>
    <r>
      <rPr>
        <b/>
        <sz val="12"/>
        <rFont val="TH SarabunPSK"/>
        <family val="2"/>
        <charset val="222"/>
      </rPr>
      <t xml:space="preserve"> HCM   </t>
    </r>
    <r>
      <rPr>
        <b/>
        <sz val="12"/>
        <rFont val="Wingdings"/>
        <charset val="2"/>
      </rPr>
      <t>þ</t>
    </r>
    <r>
      <rPr>
        <b/>
        <sz val="12"/>
        <rFont val="TH SarabunPSK"/>
        <family val="2"/>
        <charset val="222"/>
      </rPr>
      <t xml:space="preserve"> KM    </t>
    </r>
    <r>
      <rPr>
        <b/>
        <sz val="12"/>
        <rFont val="Wingdings"/>
        <charset val="2"/>
      </rPr>
      <t>þ</t>
    </r>
    <r>
      <rPr>
        <b/>
        <sz val="12"/>
        <rFont val="TH SarabunPSK"/>
        <family val="2"/>
        <charset val="222"/>
      </rPr>
      <t xml:space="preserve">  IM      ☐ RM     ☐ IA     ☐ ไม่มี</t>
    </r>
  </si>
  <si>
    <t>รายละเอียดโครงการ</t>
  </si>
  <si>
    <t>หลักการและเหตุผล :</t>
  </si>
  <si>
    <t>สนับสนุนเกณฑ์ประเมินผลการดำเนินงานรัฐวิสาหกิจ และสนับสนุนการขับเคลื่อนการจัดการความรู้ในด้าน People (1 ใน 3 ด้าน People Process Technology)</t>
  </si>
  <si>
    <t xml:space="preserve">ด้านการนำองค์กร </t>
  </si>
  <si>
    <t>ข้อ 1.2 ส่งเสริมบทบาทการมีส่วนร่วมของผู้บริหารทุกระดับ</t>
  </si>
  <si>
    <t xml:space="preserve">ด้านบุคลากร </t>
  </si>
  <si>
    <t xml:space="preserve">ข้อ 3.1 เพื่อสร้างความตระหนัก ความเข้าใจ การทีส่วนร่วม และการสร้างแรงจูงใจด้านการจัดการความรู้ </t>
  </si>
  <si>
    <t xml:space="preserve">ข้อ 3.2 เพื่อสนับสนุนวัฒนธรรมและสภาพแวดล้อมในการทำงานที่สนับสนุนให้เกิดการจัดการความรู้ </t>
  </si>
  <si>
    <t xml:space="preserve">ข้อ 3.3 เพื่อพัฒนาความสามารถและความรับผิดชอบของทีมงานการจัดการความรู้ </t>
  </si>
  <si>
    <t>วัตถุประสงค์โครงการ :</t>
  </si>
  <si>
    <t>1) เพื่อพัฒนาบุคลากรด้านการจัดการความรู้ตาม KM Competency (ทีมงานและเครือข่าย)</t>
  </si>
  <si>
    <t>ประโยชน์ที่คาดว่า
จะได้รับ :</t>
  </si>
  <si>
    <t>1) การจัดการความรู้เป็นกลไกสำคัญในการขับเคลื่อนองค์กรสู่เป้าหมาย</t>
  </si>
  <si>
    <t>2) เพื่อสร้างการส่วนร่วมในการจัดการความรู้ตามบทบาทหน้าที่และระดับ</t>
  </si>
  <si>
    <t xml:space="preserve">2) การเรียนรู้และจัดการความรู้เป็นระบบ สนับสนุนการเป็นองค์กรแห่งการเรียนรู้ </t>
  </si>
  <si>
    <t xml:space="preserve">2.1) สนับสนุนบทบาทผู้นำต้นแบบ (KM Role Model) ให้มีส่วนร่วมในการจัดการความรู้ </t>
  </si>
  <si>
    <t>2.2) สนับสนุนการมีส่วนร่วมในการเรียนรู้ของบุคลากรทุกระดับ</t>
  </si>
  <si>
    <t xml:space="preserve">3) เพื่อสร้างวัฒนธรรมการเรียนรู้และการถ่ายทอดแบ่งปันความรู้ ตามค่านิยมด้านการจัดการความรู้ </t>
  </si>
  <si>
    <t xml:space="preserve">4) เพื่อสนับสนุนกิจกรรมและสร้างแรงจูงใจในการเรียนรู้และจัดการความรู้ </t>
  </si>
  <si>
    <t>5) เพื่อสื่อสารเผยแพร่องค์ความรู้ด้านการจัดการความรู้ และองค์ความรู้ที่สำคัญต่อการปฏิบัติงาน</t>
  </si>
  <si>
    <t>รายละเอียดงบประมาณ</t>
  </si>
  <si>
    <t>งบพัฒนา</t>
  </si>
  <si>
    <t>งบลงทุน</t>
  </si>
  <si>
    <t>งบประมาณรวม</t>
  </si>
  <si>
    <t>ค่าใช้จ่ายฝึกอบรมและดูงานในประเทศ</t>
  </si>
  <si>
    <t>รวมงบประมาณทั้งสิ้น</t>
  </si>
  <si>
    <t>การวัดผลเป้าหมาย/ตัวชี้วัด</t>
  </si>
  <si>
    <t>ตัวชี้วัด</t>
  </si>
  <si>
    <t>เป้าหมาย</t>
  </si>
  <si>
    <t xml:space="preserve">ผลผลิต (Output) :  </t>
  </si>
  <si>
    <t xml:space="preserve">1) หลักสูตร/ชุดวิชา และผลการเรียนรู้ผ่านเกณฑ์
</t>
  </si>
  <si>
    <t>1 หลักสูตร/ชุดวิชา/ร้อยละ 80</t>
  </si>
  <si>
    <t>ผลลัพธ์ (Outcome) :</t>
  </si>
  <si>
    <t>ผลประเมินการจัดการความรู้</t>
  </si>
  <si>
    <t>คะแนน ≥4.00 จาก 5.00</t>
  </si>
  <si>
    <t>2) กิจกรรมและพนักงานทุกระดับร่วมกิจกรรม</t>
  </si>
  <si>
    <t>6 กิจกรรม/5,000 คน</t>
  </si>
  <si>
    <t>ผลประเมินพฤติกรรมที่พึง</t>
  </si>
  <si>
    <t>3) กิจกรรมสนับสนุนบทบาทผู้นำต้นแบบ (KM Role Model)</t>
  </si>
  <si>
    <t>1 กิจกรรม</t>
  </si>
  <si>
    <t>ประสงค์</t>
  </si>
  <si>
    <t>Leading &amp; Lagging Indicator</t>
  </si>
  <si>
    <t>Leading Indicator :</t>
  </si>
  <si>
    <t>ร้อยละความสำเร็จของการดำเนินการตามแผน</t>
  </si>
  <si>
    <t>ร้อยละ 100</t>
  </si>
  <si>
    <t>Lagging Indicator :</t>
  </si>
  <si>
    <t>ด้านการนำองค์กร/ด้านบุคลากร</t>
  </si>
  <si>
    <t>จุดระมัดระวัง (Trigger Point)</t>
  </si>
  <si>
    <r>
      <t>ตัวชี้วัด Trigger Point :</t>
    </r>
    <r>
      <rPr>
        <sz val="12"/>
        <rFont val="TH SarabunPSK"/>
        <family val="2"/>
      </rPr>
      <t xml:space="preserve"> </t>
    </r>
  </si>
  <si>
    <t>กลุ่มเป้าหมายที่เหมาะสม</t>
  </si>
  <si>
    <t>เป้าหมาย 
Trigger Point :</t>
  </si>
  <si>
    <t>1. ผู้นำ/บุคลากรทุกระดับมีส่วนร่วมในกิจกรรม
2. ทีมงานและเครือข่ายการจัดการความรู้ได้รับการพัฒนา</t>
  </si>
  <si>
    <t>จำนวนผู้เรียนรู้/ร่วมกิจกรรมที่เหมาะสม</t>
  </si>
  <si>
    <t>สัดส่วนบุคลากรที่มีส่วนร่วม ไม่น้อยกว่าร้อยละ 20 จากจำนวนทั้งหมด (ประมาณ 5,000 คน)</t>
  </si>
  <si>
    <t>รายละเอียดของกิจกรรม</t>
  </si>
  <si>
    <r>
      <rPr>
        <sz val="12"/>
        <rFont val="TH SarabunPSK"/>
        <family val="2"/>
      </rPr>
      <t xml:space="preserve"> </t>
    </r>
    <r>
      <rPr>
        <b/>
        <sz val="12"/>
        <rFont val="TH SarabunPSK"/>
        <family val="2"/>
      </rPr>
      <t>กิจกรรม</t>
    </r>
  </si>
  <si>
    <t>ผลลัพธ์ของกิจกรรม</t>
  </si>
  <si>
    <t>ผู้รับผิดชอบ
รายกิจกรรม</t>
  </si>
  <si>
    <t xml:space="preserve">น้ำหนัก </t>
  </si>
  <si>
    <t>ระยะเวลาดำเนินการ ปีบัญชี 2568</t>
  </si>
  <si>
    <t>ผลการดำเนินงาน</t>
  </si>
  <si>
    <t xml:space="preserve">เม.ย. </t>
  </si>
  <si>
    <t>พ.ค.</t>
  </si>
  <si>
    <t>มิ.ย.</t>
  </si>
  <si>
    <t>ก.ค.</t>
  </si>
  <si>
    <t>ส.ค.</t>
  </si>
  <si>
    <t>ก.ย.</t>
  </si>
  <si>
    <t>ต.ค.</t>
  </si>
  <si>
    <t>พ.ย.</t>
  </si>
  <si>
    <t>ธ.ค.</t>
  </si>
  <si>
    <t>ม.ค.</t>
  </si>
  <si>
    <t>ก.พ.</t>
  </si>
  <si>
    <t>มี.ค.</t>
  </si>
  <si>
    <t>รวม</t>
  </si>
  <si>
    <t xml:space="preserve">โครงการพัฒนาศักยภาพบุคลากรและเครือข่ายการจัดการความรู้  </t>
  </si>
  <si>
    <t>1. รวบรวมและวิเคราะห์ข้อมูล</t>
  </si>
  <si>
    <t>อนุมัติโครงการและงบประมาณ
(แผนงาน/กิจกรรม/ช่องทาง/ความถี่/การพัฒนา)</t>
  </si>
  <si>
    <t>อนุมัติโครงการและงบประมาณ (พน/53172 ลว. 28 พ.ค. 2568)</t>
  </si>
  <si>
    <t>2. จัดทำหลักสูตร/ชุดวิชา (สื่อการเรียนรู้)</t>
  </si>
  <si>
    <t>หลักสูตร/ชุดวิชาด้านการจัดการความรู้</t>
  </si>
  <si>
    <t xml:space="preserve">- ได้รับความเห็นชอบรายงานขอจ้างผลิตสื่อฯ โดยวิธีเฉพาะเจาะจง (พน/76928 ลว. 8 ก.ค. 2568)
- จัดทำชุดวิชา “การจัดการความรู้ (Knowledge Management)” ในรูปแบบสื่อการเรียนรู้ ติดตั้งในระบบ e-Learning เรียบร้อยแล้ว (พน/ว 2794 ลว. 30 ก.ย. 2568) </t>
  </si>
  <si>
    <t>3. ดำเนินการพัฒนาและจัดกิจกรรม</t>
  </si>
  <si>
    <t>จัดการพัฒนาและกิจกรรม KM WOW WOW</t>
  </si>
  <si>
    <r>
      <rPr>
        <b/>
        <sz val="12"/>
        <rFont val="TH SarabunPSK"/>
        <family val="2"/>
      </rPr>
      <t>กิจกรรมที่ 1 KM WOW WOW</t>
    </r>
    <r>
      <rPr>
        <sz val="12"/>
        <rFont val="TH SarabunPSK"/>
        <family val="2"/>
      </rPr>
      <t xml:space="preserve">
- กิจกรรม KM WOW WOW ครั้งที่ 1 เชิญชวนตั้งชื่อ “มาสคอตนกฮูก” พร้อมระบุเหตุผลประกอบการตั้งชื่อ โดยมีผู้เข้าร่วมกิจกรรมจำนวน 917 คน (พน/ว 1677 ลว. 13 มิ.ย. 2568)
- กิจกรรม KM WOW WOW ครั้งที่ 2 เชิญชวนโหวต “ชื่อมาสคอตนกฮูกที่  โดนใจ” (พน/ว 1945 ลว. 11 ก.ค. 2568) มีผู้ร่วมกิจกรรมจำนวน 1,530 คน โดยชื่อที่ได้รับการคัดเลือก คือ “น้องเค้ารู้” ได้รับผลโหวต 389 คน
- กิจกรรม KM WOW WOW ครั้งที่ 3 เชิญชวนร่วมประเมินการจัดการความรู้ของส่วนงาน (ครั้งที่ 1) โดยมีผู้เข้าร่วมกิจกรรมจำนวน 840 คน (พน/ว 2196 ลว. 5 ส.ค. 2568)
- กิจกรรม KM WOW WOW ครั้งที่ 4 "เพื่อนชวนเพื่อน โดยชวนเพื่อนเรียนรู้ร่วมกันเป็นทีม จำนวน 8 คน เข้าเรียนรู้สื่อ e-Learning ชุดวิชา “การจัดการความรู้ (Knowledge Management)” (พน/ว 2794 ลว. 30 ก.ย. 2568) มีพนักงานเข้าร่วมกิจกรรมจำนวน 810 คน
- กิจกรรม KM WOW WOW ครั้งที่ 5 - Best Practice สไตล์ WOW รูปแบบออนไซต์ ในงานครบรอบวันสถาปนา หน้าพิพิธภัณฑ์ ชั้น 2 วันที่ 28 ต.ค. 2568 จำนวนผู้เข้าร่วมกิจกรรม 126 คน
- กิจกรรม KM WOW WOW ครั้งที่ 6 -  "LR : Mission Possible เพื่อนชวนเพื่อน ร่วมภารกิจพิชิตความรู้" จับคู่ BUDDY 2 คน โดยเข้าไปค้นหาข้อมูลจากระบบ LR เพื่อตอบคำถาม (พน/ว3308 ลว.19 พ.ย. 2568) โดยมีผู้เข้าร่วมกิจกรรมจำนวน 770 คน
- กิจกรรม KM WOW WOW ครั้งที่ 7 "KM : Morning Talk เพื่อนชวนเพื่อน เสริมสร้างทีมเวิร์ค" (พน/ว3683 ลว.25 ธ.ค. 2568) โดยมีผู้เข้าร่วมกิจกรรมจำนวน 70 คน
- กิจกรรม KM WOW WOW ครั้งที่ 8 "สื่อวีดิทัศน์องค์ความรู้ที่สำคัญ" (พน/ว458 ลว.10 ก.พ. 2569) ผู้เข้าร่วมกิจกรรมจำนวน 744 คน 
</t>
    </r>
    <r>
      <rPr>
        <b/>
        <sz val="12"/>
        <rFont val="TH SarabunPSK"/>
        <family val="2"/>
      </rPr>
      <t>กิจกรรมที่ 2 พัฒนาเครือข่าย KM</t>
    </r>
    <r>
      <rPr>
        <sz val="12"/>
        <rFont val="TH SarabunPSK"/>
        <family val="2"/>
      </rPr>
      <t xml:space="preserve">
เชิญพนักงานเข้าเรียน ชุดวิชา "การจัดการความรู้" ในบทบาทนักส่งเสริมการจัดการความรู้ของส่วนงาน (KM Facilitator) (พน/ว 2735 ลว. 26 ก.ย. 68) สถานะเรียนจบหลักสูตร และทำแบบทดสอบผ่าน จำนวน 139 คน คิดเป็นร้อยละ 100
</t>
    </r>
    <r>
      <rPr>
        <b/>
        <sz val="12"/>
        <rFont val="TH SarabunPSK"/>
        <family val="2"/>
      </rPr>
      <t>กิจกรรมที่ 3 จัดเวที SPARK Leaders Talk</t>
    </r>
    <r>
      <rPr>
        <sz val="12"/>
        <rFont val="TH SarabunPSK"/>
        <family val="2"/>
      </rPr>
      <t xml:space="preserve"> สนับสนุนบทบาทผู้นำต้นแบบ (KM Role Model) ในงาน Best of the Best วันที่ 18 ธ.ค. 2568 ชั้น 24 ธ.ก.ส. สนญ. แล้วเสร็จ ผู้เข้าร่วม 179 คน
</t>
    </r>
    <r>
      <rPr>
        <b/>
        <sz val="12"/>
        <rFont val="TH SarabunPSK"/>
        <family val="2"/>
      </rPr>
      <t xml:space="preserve">กิจกรรมที่ 4 </t>
    </r>
    <r>
      <rPr>
        <sz val="12"/>
        <rFont val="TH SarabunPSK"/>
        <family val="2"/>
      </rPr>
      <t xml:space="preserve"> </t>
    </r>
    <r>
      <rPr>
        <b/>
        <sz val="12"/>
        <rFont val="TH SarabunPSK"/>
        <family val="2"/>
      </rPr>
      <t>การสื่อสารกิจกรรม</t>
    </r>
    <r>
      <rPr>
        <sz val="12"/>
        <rFont val="TH SarabunPSK"/>
        <family val="2"/>
      </rPr>
      <t xml:space="preserve">
- KM Weekly ทั้งหมด 19 ครั้ง
- สื่อสารกิจกรรม KM WOW WOW ทั้งหมด 8 ครั้ง จำนวนผู้เข้าชม 5,063 คน</t>
    </r>
  </si>
  <si>
    <t xml:space="preserve">4. ประเมินและติดตามผล </t>
  </si>
  <si>
    <t>จำนวนการเข้าร่วม/ผลประเมิน/ผลการเรียนรู้</t>
  </si>
  <si>
    <t>1. จากการดำเนินกิจกรรม KM WOW WOW ครั้งที่ 1 - 8 พบว่า มีพนักงานร่วมกิจกรรม จำนวนรวมทั้งสิ้น 5,807 คน จากเป้าหมาย 5,000 คน
2. ชุดวิชา "การจัดการความรู้" KM Facilitator) (พน/ว 2735 ลว. 26 ก.ย. 68) สถานะเรียนจบหลักสูตร และทำแบบทดสอบผ่าน  จำนวน 139 คน ผลการเรียนรู่ผ่านเกณฑ์ ร้อยละ 100</t>
  </si>
  <si>
    <t>5. สรุปผลการดำเนินโครงการ</t>
  </si>
  <si>
    <t>รายงานผลการดำเนินโครงการ</t>
  </si>
  <si>
    <t>- อยู่ระหว่างจัดทำรายงานสรุปผลโครงการ</t>
  </si>
  <si>
    <t>สะสม</t>
  </si>
  <si>
    <t xml:space="preserve"> </t>
  </si>
  <si>
    <t>ความเสี่ยง</t>
  </si>
  <si>
    <t>ปัจจัยเสี่ยงของโครงการ</t>
  </si>
  <si>
    <t>มาตรการควบคุมภายใน
ที่มีอยู่ในปัจจุบัน</t>
  </si>
  <si>
    <t xml:space="preserve">ความเพียงพอของมาตรการควบคุมภายใน </t>
  </si>
  <si>
    <t>ระดับความเสี่ยง</t>
  </si>
  <si>
    <t>แผนจัดการความเสี่ยงเพิ่มเติม (Risk Response)</t>
  </si>
  <si>
    <t>การมีส่วนร่วมในกิจกรรม</t>
  </si>
  <si>
    <t>เพิ่มช่องทางในการเข้าถึงกิจกรรมการเรียนรู้</t>
  </si>
  <si>
    <t>เพียงพอ</t>
  </si>
  <si>
    <t>ต่ำ</t>
  </si>
  <si>
    <t xml:space="preserve">แผนบูรณาการการทำงานร่วมกับส่วนงานที่เกี่ยวข้องเพื่อออกแบบกิจกรรม </t>
  </si>
  <si>
    <t>และองค์ความรู้</t>
  </si>
  <si>
    <t>ทรัพยากรที่ต้องการ</t>
  </si>
  <si>
    <t>ด้านเทคโนโลยี</t>
  </si>
  <si>
    <t>ประเภท (Hardware /Software / อื่นๆ)</t>
  </si>
  <si>
    <t>ทรัพยากรด้านเทคโนโลยี
ที่ต้องการเพิ่มเติม</t>
  </si>
  <si>
    <t>ทักษะด้านเทคโนโลยีสารสนเทศ</t>
  </si>
  <si>
    <t>CANVA</t>
  </si>
  <si>
    <t>คอมพิวเตอร์ Notebook</t>
  </si>
  <si>
    <t>การตัดต่อและจัดทำสื่อวีดิทัศน์/คลิป</t>
  </si>
  <si>
    <t>CHATGPT</t>
  </si>
  <si>
    <t>ด้านทรัพยากรบุคคล</t>
  </si>
  <si>
    <t>ประเภทบุคลากร (ตามตำแหน่ง)</t>
  </si>
  <si>
    <t>จำนวน</t>
  </si>
  <si>
    <t>ความเพียงพอของทักษะของบุคลากร
ในปัจจุบัน</t>
  </si>
  <si>
    <t>ทักษะที่ต้องการเพิ่มเติม</t>
  </si>
  <si>
    <t xml:space="preserve">ผู้บริหารทีม </t>
  </si>
  <si>
    <t>ความรู้ในเกณฑ์ประเมินและการนำไปใช้</t>
  </si>
  <si>
    <t xml:space="preserve">พนักงานปฏิบัติการ ระดับ 4 -9 </t>
  </si>
  <si>
    <t xml:space="preserve">KM68-2. โครงการชุมชนนักปฏิบัติ (CoPs for Sustainable Growth) </t>
  </si>
  <si>
    <t>SO4 เพิ่มขีดความสามารถองค์กรด้วยเทคโนโลยีดิจิทัลและนวัตกรรม​</t>
  </si>
  <si>
    <t>Innovation Value 1,100 ล้านบาท</t>
  </si>
  <si>
    <r>
      <t xml:space="preserve">ยุทธศาสตร์ที่ 2 </t>
    </r>
    <r>
      <rPr>
        <sz val="12"/>
        <rFont val="TH SarabunPSK"/>
        <family val="2"/>
      </rPr>
      <t xml:space="preserve">การยกระดับกระบวนการจัดการความรู้เพื่อสนับสนุนธุรกิจธนาคาร </t>
    </r>
    <r>
      <rPr>
        <b/>
        <sz val="12"/>
        <rFont val="TH SarabunPSK"/>
        <family val="2"/>
        <charset val="222"/>
      </rPr>
      <t xml:space="preserve">
</t>
    </r>
  </si>
  <si>
    <r>
      <rPr>
        <b/>
        <sz val="12"/>
        <rFont val="TH SarabunPSK"/>
        <family val="2"/>
      </rPr>
      <t>กลยุทธ์ที่ 2</t>
    </r>
    <r>
      <rPr>
        <sz val="12"/>
        <rFont val="TH SarabunPSK"/>
        <family val="2"/>
      </rPr>
      <t xml:space="preserve"> สนับสนุนการจัดการความรู้เพื่อสร้างมูลค่าเพิ่มและนวัตกรรม</t>
    </r>
  </si>
  <si>
    <t>จำนวนองค์ความรู้ที่เป็น Best Practice 10 องค์ความรู้</t>
  </si>
  <si>
    <r>
      <rPr>
        <b/>
        <sz val="12"/>
        <rFont val="Wingdings"/>
        <charset val="2"/>
      </rPr>
      <t>þ</t>
    </r>
    <r>
      <rPr>
        <b/>
        <sz val="12"/>
        <rFont val="TH SarabunPSK"/>
        <family val="2"/>
        <charset val="222"/>
      </rPr>
      <t xml:space="preserve"> SP     ☐ CG     ☐ SM    ☐ CM      </t>
    </r>
    <r>
      <rPr>
        <b/>
        <sz val="12"/>
        <rFont val="Wingdings"/>
        <charset val="2"/>
      </rPr>
      <t>þ</t>
    </r>
    <r>
      <rPr>
        <b/>
        <sz val="12"/>
        <rFont val="TH SarabunPSK"/>
        <family val="2"/>
        <charset val="222"/>
      </rPr>
      <t xml:space="preserve"> DT    ☐ HCM   </t>
    </r>
    <r>
      <rPr>
        <b/>
        <sz val="12"/>
        <rFont val="Wingdings"/>
        <charset val="2"/>
      </rPr>
      <t>þ</t>
    </r>
    <r>
      <rPr>
        <b/>
        <sz val="12"/>
        <rFont val="TH SarabunPSK"/>
        <family val="2"/>
        <charset val="222"/>
      </rPr>
      <t xml:space="preserve"> KM    </t>
    </r>
    <r>
      <rPr>
        <b/>
        <sz val="12"/>
        <rFont val="Wingdings"/>
        <charset val="2"/>
      </rPr>
      <t>þ</t>
    </r>
    <r>
      <rPr>
        <b/>
        <sz val="12"/>
        <rFont val="TH SarabunPSK"/>
        <family val="2"/>
        <charset val="222"/>
      </rPr>
      <t xml:space="preserve"> IM      ☐ RM     ☐ IA     ☐ ไม่มี</t>
    </r>
  </si>
  <si>
    <t xml:space="preserve">เพื่อสนับสนุนให้กิจกรรมชุมชนนักปฏิบัติ (CoPs) เป็นเครื่องมือในการจัดการความรู้ที่สนองต่อยุทธศาสตร์ในการเพิ่มขีดความสามารถองค์กรด้วยเทคโนโลยีและนวัตกรรม สอดคล้องกับเกณฑ์ประเมินผลการดำเนินงานรัฐวิสาหกิจ </t>
  </si>
  <si>
    <t xml:space="preserve">ด้านการจัดการความรู้ ข้อ 4 กระบวนการจัดการความรู้ ข้อ 5 กระบวนการปฏิบัติงาน และข้อ 6 ด้านผลลัพธ์ ในประเด็นที่ว่า นวัตกรรมต้องจากเครื่องมือการจัดการความรู้ และสร้างมูลค่าเพิ่มให้กับองค์กรได้อย่างมีนัยสำคัญ </t>
  </si>
  <si>
    <t>ธนาคารจึงควรสนับสนุนการดำเนินกิจกรรม CoPs และสนับสนุนการใช้องค์ความรู้ สร้างผลลัพธ์ด้านนวัตกรรมในระดับส่วนงานและองค์กร</t>
  </si>
  <si>
    <t xml:space="preserve">1) เพื่อสร้างบรรยากาศการแลกเปลี่ยนเรียนรู้ผ่านกิจกรรมชุมชนนักปฏิบัติ (Community of Practices : CoPs) </t>
  </si>
  <si>
    <t>1) องค์ความรู้จากกิจกรรมชุมชนนักปฏิบัติ (CoPs) ต่อยอดเป็นผลงานนวัตกรรม</t>
  </si>
  <si>
    <t xml:space="preserve">2) เพื่อสร้างเครือข่ายการจัดการความรู้ระหว่างส่วนงาน ขยายผลการแลกเปลี่ยนรู้และการนำไปใช้ </t>
  </si>
  <si>
    <t xml:space="preserve">2) การแลกเปลี่ยนเรียนรู้ สนับสนุนวัฒนธรรมและองค์กรแห่งการเรียนรู้ </t>
  </si>
  <si>
    <t>3) เพื่อยกระดับการจัดการความรู้สู่การสร้างนวัตกรรม และมูลค่าเพิ่ม</t>
  </si>
  <si>
    <t xml:space="preserve">3) การใช้ความรู้เป็นฐานในการปฏิบัติงาน และพัฒนาปรับปรุงกระบวนการทำงาน </t>
  </si>
  <si>
    <t>องค์ความรู้ Best Practice จากกิจกรรมชุมชนนักปฏิบัติ (CoPs)</t>
  </si>
  <si>
    <t>10 องค์ความรู้</t>
  </si>
  <si>
    <t>องค์ความรู้สนับสนุนธุรกิจ/</t>
  </si>
  <si>
    <t xml:space="preserve">อย่างน้อย 1 องค์ความรู้ </t>
  </si>
  <si>
    <t>นวัตกรรม/สร้างมูลค่าเพิ่ม</t>
  </si>
  <si>
    <t>ร้อยละความสำเร็จการดำเนินการตามแผน</t>
  </si>
  <si>
    <t>คะแนน ≥ 4.00 จาก 5.00</t>
  </si>
  <si>
    <t>ด้านผลลัพธ์</t>
  </si>
  <si>
    <t xml:space="preserve">การสนับสนุนจาก นย. </t>
  </si>
  <si>
    <t>กำหนดทิศทางและนโยบายที่ชัดเจน</t>
  </si>
  <si>
    <t>การดำเนินงานร่วมกันอย่างเป็นระบบ (นย. พน. วพ.)</t>
  </si>
  <si>
    <t>การเชื่อมโยงกระบวนการสู่ผลลัพธ์</t>
  </si>
  <si>
    <t xml:space="preserve">โครงการชุมชนนักปฏิบัติ (CoPs for Sustainable Growth) </t>
  </si>
  <si>
    <t>1. วิเคราะห์ข้อมูล/ทบทวนกระบวนการ</t>
  </si>
  <si>
    <t>อนุมัติโครงการและงบประมาณ 
(แผนงาน/กรอบโจทย์ของ CoPs)</t>
  </si>
  <si>
    <t xml:space="preserve">พน. </t>
  </si>
  <si>
    <t>- ขออนุมัติโครงการ และงบประมาณ (พน/45707 ลว 9 พ.ค. 2568) 
- ประชุมหารือแนวทางการเชื่อมโยงการจัดการความรู้สู่การสร้างนวัตกรรมองค์กร ปีบัญชี 2568 ร่วมกับ วพ. วันที่ 26 พ.ต. 2568 (พน/53875 ลว. 28 พ.ค. 2568)</t>
  </si>
  <si>
    <t xml:space="preserve">2. สื่อสารและสนับสนุนการทำ CoPs ระดับส่วนงาน </t>
  </si>
  <si>
    <t>บันทึกสื่อสาร/จัดสรรงบประมาณ</t>
  </si>
  <si>
    <t>พน./คกก.KM</t>
  </si>
  <si>
    <t>- ขอความร่วมมือดำเนินกิจกรรมชุมชนนักปฏิบัติ (CoPs) (พน/ว 1769  ลว. 24 มิ.ย. 2568) 
- สื่อสารกิจกรรม ผ่านช่องทาง Line OA : BAAC Academy Website : Knowledge Center/สำนักพัฒนาทรัพยากรมนุษย์ และ Line กลุ่มต่างๆ ของธนาคาร 
    โดยมีส่วนงานสมัครเข้าร่วมกิจกรรม CoPs จำนวน 1,070 ส่วนงาน คิดเป็นร้อยละ 96.75 จากเป้าหมาย 1,106 ส่วนงาน</t>
  </si>
  <si>
    <t>3. ส่งเสริมการแลกเปลี่ยนเรียนรู้ ระดับ สนจ. ฝสข. สนญ.</t>
  </si>
  <si>
    <t>กิจกรรมของ สนจ./ฝสข./สนญ.</t>
  </si>
  <si>
    <t>-  พน.ได้จัดกิจกรรมวันมหัศจรรย์แห่งการเรียนรู้ (KM Day) สนญ. ปีบัญชี 2568 วันที่ 26 พ.ย. 2568 (พน/143617 ลว.11 พ.ย. 2568) แล้วเสร็จ
- จัดเวทีการนำเสนอระดับองค์กร (Best of the best) วันที่ 18 ธ.ค. 2568 ชั้น 24 ธ.ก.ส. สนญ. แล้วเสร็จ
- เชิญชวนดำเนินกิจกรรมชุมชนนักปฏิบัติ เพื่อค้นหแนวทางการปรับปรุงกระบวนการการให้บริการจ่ายเงินเบี้ยยังชีพผู้สูงอายุ (พน/170303 ลว.26 ธ.ค. 2568)
- รางวัลชนะเลิศ การปรับปรุงกระบวนการให้บริการจ่ายเบี้ยยังชีพผู้สูงอายุ ผลงาน “BAAC Way Care (ดูแล ใส่ใจ ในแบบ ธ.ก.ส.)“ สาขาบ้านเป้า สำนักงานจังหวัดชัยภูมิ ฝ่ายกิจการสาขาภาคตะวันออกตอนล่าง (พน/24341 ลว.13 ก.พ.2569)</t>
  </si>
  <si>
    <t>4. สนับสนุนองค์ความรู้สู่นวัตกรรม/ธุรกิจ</t>
  </si>
  <si>
    <t>องค์ความรู้ที่สนับสนุนองค์กร/นวัตกรรม</t>
  </si>
  <si>
    <t>พน./วพ.</t>
  </si>
  <si>
    <t>- พน.สื่อสารองค์ความรู้จากกิจกรรมชุมชนนักปฏิบัติ (CoPs) ในระบบคลังความรู้ ธ.ก.ส. (LR) รวมจำนวน 1,070 เรื่อง เพื่อให้ วพ. คัดเลือกองค์ความรู้จาก CoPs สู่การพัฒนาเป็นผลงานนวัตกรรม (CoPs to Innovation) (พน/136983 ลว.29 ต.ค. 2568)
- สื่อสารองค์ความรู้ให้พนักงานทั่วทั้งองค์กรเข้าเรียนรู้ในระบบคลังความรู้ ธ.ก.ส. (LR) (พน/ว 14 ลว. 5 ม.ค. 2569)</t>
  </si>
  <si>
    <t>5. ประเมินและติดตามผล</t>
  </si>
  <si>
    <t>ผลประเมินการรับรู้/ความพึงพอใจ</t>
  </si>
  <si>
    <t>ดำเนินการประเมินผลการรับรู้/ความพึงพอใจ แล้วเสร็จ (พน/ว428 ลว. 6 ก.พ. 2569)</t>
  </si>
  <si>
    <t>6. สรุปผลการดำเนินโครงการ</t>
  </si>
  <si>
    <t>อยู่ระหว่างสรุปรายงานผลการดำเนินโครงการ</t>
  </si>
  <si>
    <t>ผลงาน CoPs ไม่ Impact ต่อองค์กร</t>
  </si>
  <si>
    <t>ทำงานร่วมกับส่วนงานที่เกี่ยวข้อง</t>
  </si>
  <si>
    <t>คณะกรรมการจัดการความรู้ กำกับติดตามการดำเนินงาน และบูรณาการการทำงานระหว่างส่วนงาน</t>
  </si>
  <si>
    <t>การตระหนักถึงความสำคัญของกิจกรรม</t>
  </si>
  <si>
    <t>สื่อสารกำหนดเป้าหมายที่ชัดเจน</t>
  </si>
  <si>
    <t>กล้องบันทึกภาพและวิดีโอ</t>
  </si>
  <si>
    <t>ไมค์ไร้สาย</t>
  </si>
  <si>
    <t>ขาตั้งกล้อง</t>
  </si>
  <si>
    <t>ความรู้ความเข้าใจด้านแผนงานและกลยุทธ์ เพื่อนำมาออกแบบกระบวนงานรองรับ</t>
  </si>
  <si>
    <t>KM68-3. โครงการบริหารจัดการความรู้ที่สำคัญ</t>
  </si>
  <si>
    <t>SO5 เพิ่มศักยภาพบุคลากรและกระบวนการรองรับการเติบโตทางธุรกิจ</t>
  </si>
  <si>
    <r>
      <t xml:space="preserve">ยุทธศาสตร์ที่ 2 </t>
    </r>
    <r>
      <rPr>
        <sz val="12"/>
        <rFont val="TH SarabunPSK"/>
        <family val="2"/>
      </rPr>
      <t xml:space="preserve">การยกระดับกระบวนการจัดการความรู้เพื่อสนับสนุนธุรกิจธนาคาร </t>
    </r>
    <r>
      <rPr>
        <b/>
        <sz val="12"/>
        <rFont val="TH SarabunPSK"/>
        <family val="2"/>
      </rPr>
      <t xml:space="preserve">
</t>
    </r>
  </si>
  <si>
    <r>
      <t>กลยุทธ์ที่ 2</t>
    </r>
    <r>
      <rPr>
        <sz val="12"/>
        <rFont val="TH SarabunPSK"/>
        <family val="2"/>
      </rPr>
      <t xml:space="preserve"> สนับสนุนการจัดการความรู้เพื่อสร้างมูลค่าเพิ่มและนวัตกรรม</t>
    </r>
  </si>
  <si>
    <t>1 องค์ความรู้ ต่อ 1 ระบบงาน (Work System)</t>
  </si>
  <si>
    <r>
      <rPr>
        <b/>
        <sz val="12"/>
        <rFont val="Wingdings"/>
        <charset val="2"/>
      </rPr>
      <t>þ</t>
    </r>
    <r>
      <rPr>
        <b/>
        <sz val="12"/>
        <rFont val="TH SarabunPSK"/>
        <family val="2"/>
        <charset val="222"/>
      </rPr>
      <t xml:space="preserve"> SP     ☐ CG     ☐ SM    ☐ CM      ☐ DT    </t>
    </r>
    <r>
      <rPr>
        <b/>
        <sz val="12"/>
        <rFont val="Wingdings"/>
        <charset val="2"/>
      </rPr>
      <t>þ</t>
    </r>
    <r>
      <rPr>
        <b/>
        <sz val="12"/>
        <rFont val="TH SarabunPSK"/>
        <family val="2"/>
        <charset val="222"/>
      </rPr>
      <t xml:space="preserve"> HCM   </t>
    </r>
    <r>
      <rPr>
        <b/>
        <sz val="12"/>
        <rFont val="Wingdings"/>
        <charset val="2"/>
      </rPr>
      <t>þ</t>
    </r>
    <r>
      <rPr>
        <b/>
        <sz val="12"/>
        <rFont val="TH SarabunPSK"/>
        <family val="2"/>
        <charset val="222"/>
      </rPr>
      <t xml:space="preserve"> KM    </t>
    </r>
    <r>
      <rPr>
        <b/>
        <sz val="12"/>
        <rFont val="Wingdings"/>
        <charset val="2"/>
      </rPr>
      <t>þ</t>
    </r>
    <r>
      <rPr>
        <b/>
        <sz val="12"/>
        <rFont val="TH SarabunPSK"/>
        <family val="2"/>
        <charset val="222"/>
      </rPr>
      <t xml:space="preserve"> IM      ☐ RM     </t>
    </r>
    <r>
      <rPr>
        <b/>
        <sz val="12"/>
        <rFont val="Wingdings"/>
        <charset val="2"/>
      </rPr>
      <t>þ</t>
    </r>
    <r>
      <rPr>
        <b/>
        <sz val="12"/>
        <rFont val="TH SarabunPSK"/>
        <family val="2"/>
        <charset val="222"/>
      </rPr>
      <t xml:space="preserve"> IA     ☐ ไม่มี</t>
    </r>
  </si>
  <si>
    <t>สนับสนุนให้ทุกส่วนงานใช้กระบวนการจัดการความรู้และองค์ความรู้ในการปฏิบัติงาน ตามเกณฑ์ประเมินผลการดำเนินงานรัฐวิสาหกิจ ข้อ 5 กระบวนการปฏิบัติงาน ที่มีข้อกำหนดให้นำการจัดการความรู้มาใช้ในการพัฒนาและปรับปรุง</t>
  </si>
  <si>
    <t>กระบวนการปฏิบัติงานอย่างเป็นระบบ รวมทั้งสร้างความตระหนักผ่านการจัดการความรู้ถึงความเสี่ยงของการปฏิบัติงานในกระบวนการที่สำคัญ ซึ่งกระบวนการที่สำคัญต้องมีความสอดคล้องกับยุทธศาสตร์องค์กร และสอดรับ</t>
  </si>
  <si>
    <t>กับการกำหนดความรู้ที่สำคัญ ในการนี้ พน.จึงสนับสนุนการจัดการความรู้ครอบคลุมทุกระบบงานที่สำคัญของธนาคาร เพื่อให้ธนาคารมีองค์ความรู้ที่สำคัญอย่างครบถ้วน ครอบคลุมธุรกิจธนาคาร</t>
  </si>
  <si>
    <t>1) เพื่อกำหนด แสวงหา ถ่ายโอน และจัดเก็บองค์ความรู้ระบบงานสำคัญของธนาคาร</t>
  </si>
  <si>
    <t>1) บูรณาการการจัดการความรู้เข้ากับกระบวนการทำงานอย่างเป็นระบบ</t>
  </si>
  <si>
    <t>2) เพื่อจัดทำแผนที่ความรู้ (Knowledge Mapping) และผู้เชี่ยวชาญ</t>
  </si>
  <si>
    <t>2) ธนาคารมีแหล่งจัดเก็บและฐานองค์ความรู้ครอบคลุมระบบงานสำคัญ</t>
  </si>
  <si>
    <t>3) เพื่อให้องค์ความรู้ช่วยลดข้อผิดพลาดและสร้างความตระหนักถึงความเสี่ยงในการปฏิบัติงานกระบวนงานที่สำคัญ</t>
  </si>
  <si>
    <t>4) เพื่อสนับสนุนระบบการจัดการความรู้กับกลุ่มลูกค้าและผู้มีส่วนได้ส่วนเสียที่สำคัญ</t>
  </si>
  <si>
    <t>องค์ความรู้ระบบงานสำคัญ  (Work System)</t>
  </si>
  <si>
    <t>1 องค์ความรู้/Work System</t>
  </si>
  <si>
    <t>แผนที่ความรู้ (Knowledge Mapping) และผู้เชี่ยวชาญ</t>
  </si>
  <si>
    <t>1 ผลการศึกษา</t>
  </si>
  <si>
    <t>ด้านกระบวนการปฏิบัติงาน</t>
  </si>
  <si>
    <t>ความเข้าใจและความร่วมมือจาก Owner ระบบงาน</t>
  </si>
  <si>
    <t xml:space="preserve">สื่อสารสร้างความเข้าใจในกระบวนการ/ขั้นตอนต่อ Owner ระบบงาน </t>
  </si>
  <si>
    <t>กลุ่มเป้าหมายมีผู้เชี่ยวชาญที่มีความรอบรู้ในระบบงาน</t>
  </si>
  <si>
    <t xml:space="preserve">บูรณาการการทำงานร่วมกับ พอ. และ Owner ระบบงาน </t>
  </si>
  <si>
    <t>3. โครงการบริหารจัดการความรู้ที่สำคัญ</t>
  </si>
  <si>
    <t>อนุมัติโครงการและงบประมาณ</t>
  </si>
  <si>
    <r>
      <t xml:space="preserve">-รวบรวมและวิเคราะห์ข้อมูล (พน/51551 ลว. 23 พ.ค. 68) 
- </t>
    </r>
    <r>
      <rPr>
        <sz val="12"/>
        <rFont val="TH SarabunPSK"/>
        <family val="2"/>
      </rPr>
      <t>อนุมัติโครงการ (พน/53880 ลว. 28 พ.ค. 2568)</t>
    </r>
  </si>
  <si>
    <t>2. วางแผน/กำหนดแนวทาง</t>
  </si>
  <si>
    <t>แนวทาง/เครื่องมือ</t>
  </si>
  <si>
    <t xml:space="preserve">- ประชุมหารือแนวทางการเชื่อมโยงการจัดการความรู้กับกระบวนการทำงานของส่วนงานร่วมกับ พอ. วันที่ 10 มิ.ย. 2568 (พน/56973 ลว.5 มิ.ย.2568)
</t>
  </si>
  <si>
    <t>3. ทบทวน/แลกเปลี่ยนความรู้</t>
  </si>
  <si>
    <t>แผนที่ความรู้/หัวข้อองค์ความรู้</t>
  </si>
  <si>
    <r>
      <rPr>
        <b/>
        <sz val="12"/>
        <rFont val="TH SarabunPSK"/>
        <family val="2"/>
      </rPr>
      <t>- Focus Group เพื่อจัดทำแผนที่ความรู้ (Knowledge Mapping) ร่วมกับที่ปรึกษาภายนอก ดำเนินการแล้ว  15 กระบวนการ ได้แก่</t>
    </r>
    <r>
      <rPr>
        <sz val="12"/>
        <rFont val="TH SarabunPSK"/>
        <family val="2"/>
      </rPr>
      <t xml:space="preserve">
1. ด้านเงินฝาก วันที่ 8 ก.ค. 2568 (พน/67753 ลว. 25 มิ.ย. 2568)
2. ด้านการบริหารจัดการ NPLs วันที่ 18 ก.ค. 2568 (พน/75079 ลว. 8 ก.ค. 2568)
3. ด้านสินเชื่อ วันที่ 22 ก.ค. 2568 (พน/78889 ลว. 16 ก.ค. 2568)
4. ด้านพัฒนาชนบท วันที่ 31 ก.ค. 2568 (พน/80004 ลว.17 ก.ค. 2568)
5. ด้านรายได้ค่าธรรมเนียม วันที่ 5 ส.ค. 2568 (พน/85121 ลว.29 ก.ค. 2568)
6. ด้านการขับเคลื่อนนโยบายภาครัฐ วันที่ 8 ส.ค. 2568 (พน/87149 ลว. 31 ก.ค. 2568)
7. ด้านการนำองค์กร วันที่ 15 ส.ค. 2568 (พน/90375 ลว. 6 ส.ค. 2568)
8. ด้านการบริหารความเสี่ยงและการกำกับดูแลองค์กร วันที่ 19 ส.ค. 2568 (พน/93515 ลว. 14 ส.ค. 2568)
9. ด้านการตรวจสอบ วันที่ 21 ส.ค. 2568 (พน /94444 ลว. 15 ส.ค. 2568)
10. ด้านการสร้างกลยุทธ์ทางการตลาด วันที่ 26 ส.ค. 2568 (พน /97270 ลว. 21 ส.ค. 2568)
11. ด้านโครงสร้างองค์กรและทรัพยากรมนุษย์ วันที่ 28 ส.ค. 2568 (พน /98289 ลว. 22 ส.ค. 2568)
12. ด้านการจัดการเครือข่ายอุปทาน วันที่ 4 ก.ย. 2568 (พน /100523 ลว. 27 ส.ค. 2568) 
13. ด้านการส่งเสริมนวัตกรรม วันที่ 11 ก.ย. 2568 (พน /106218 ลว. 5 ก.ย. 2568)
14. ด้านการพัฒนาดิจิทัลและเทคโนโลยีและสารสนเทศ วันที่ 23 ก.ย. 2568 (พน /112588 ลว. 17 ก.ย. 2568)
15. ด้านการอำนวยการ วันที่ 25 กันยายน 2568 (พน/115226 ลว. 23 ก.ย. 2568)
</t>
    </r>
  </si>
  <si>
    <r>
      <rPr>
        <b/>
        <sz val="12"/>
        <rFont val="TH SarabunPSK"/>
        <family val="2"/>
      </rPr>
      <t xml:space="preserve"> - ออกแบบสำรวจเพื่อจัดทำฐานข้อมูลผู้เชี่ยวชาญในกระบวนการ ได้แก่</t>
    </r>
    <r>
      <rPr>
        <sz val="12"/>
        <rFont val="TH SarabunPSK"/>
        <family val="2"/>
      </rPr>
      <t xml:space="preserve">
1. ด้านเงินฝาก พน/103756 ลว. 2 ก.ย. 2568
2. ด้านการบริหารจัดการ NPLs พน/106212 ลว. 5 ก.ย. 2568
3. ด้านพัฒนาชนบท พน/106213 ลว. 5 ก.ย. 2568
3. ด้านสินเชื่อ พน/106216 ลว. 5 ก.ย. 2568
4.ด้านการนำองค์กร พน/108127 ลว. 10 ก.ย. 2568
5. ด้านการขับเคลื่อนนโยบายภาครัฐ พน/108130 ลว. 10 ก.ย. 2568
6. ด้านรายได้ค่าธรรมเนียม พน/108133 ลว. 10 ก.ย. 2568
7. ด้านการบริหารความเสี่ยงและการกำกับดูแลองค์กร พน/111656 ลว. 16 ก.ย. 2568
8. ด้านการตรวจสอบ พน/112590 ลว. 17 ก.ย. 2568
9. ด้านการสร้างกลยุทธ์ทางการตลาด พน/116166 24 ก.ย. 2568
10. ด้านโครงสร้างองค์กรและทรัพยากรมนุษย์ พน/116164 24 ก.ย. 2568
11. ด้านการจัดการเครือข่ายอุปทาน พน/116169 24  ก.ย. 2568
12. ด้านการส่งเสริมนวัตกรรม พน/112592 17 ก.ย. 2568
13. ด้านการส่งเสริมนวัตกรรม พน/112592 17  ก.ย. 2568
14. ด้านอำนวยการ พน/122459 2 ต.ค. 2568
15. ด้านการพัฒนาดิจิทัลและเทคโนโลยีสารสนเทศ พน/122462 2 ต.ค. 2568
</t>
    </r>
  </si>
  <si>
    <t>4. จัดการองค์ความรู้</t>
  </si>
  <si>
    <t>จัดเก็บและเผยแพร่องค์ความรู้</t>
  </si>
  <si>
    <t>-จัดเก็บความรู้ที่สำตัญของของกระบวนการทำงานหลัก 15 กระบวนการ ไว้ในระบบคลังความรู้ ธ.ก.ส. (LR)
1) Core System  (พน/145872 ลว.13 พ.ย. 2568)
2) Management System (พน/153334 ลว. 27 พ.ย. 68)
3) Support System (พน/155158 ลว. 2 ธ.ค. 68)
- ผู้เชี่ยวชาญแชร์ความรู้ในระบบ LR แล้ว 53 องค์ความรู้
- จัดทำภาพ Knowledge Mapping แล้วเสร็จทั้งหมด 33 แผนที่</t>
  </si>
  <si>
    <t>5. รายงานสรุปผลโครงการ</t>
  </si>
  <si>
    <t xml:space="preserve">                        </t>
  </si>
  <si>
    <t>ระบุองค์ความรู้ไม่ชัดเจน</t>
  </si>
  <si>
    <t>หารือส่วนงานที่เป็น Onwer</t>
  </si>
  <si>
    <t>แผนบูรณาการการทำงานร่วมกับส่วนงานเจ้าของระบบงานและความรู้ (Owner)</t>
  </si>
  <si>
    <t>แหล่งความรู้ไม่ชัดเจน</t>
  </si>
  <si>
    <t xml:space="preserve"> การวิเคราะห์งานและระบบงาน/การสกัดองค์ความรู้</t>
  </si>
  <si>
    <t>KM68-4. โครงการพัฒนาระบบการจัดการความรู้ (Knowledge Management System)</t>
  </si>
  <si>
    <r>
      <t>ยุทธศาสตร์ที่ 3</t>
    </r>
    <r>
      <rPr>
        <sz val="12"/>
        <rFont val="TH SarabunPSK"/>
        <family val="2"/>
      </rPr>
      <t xml:space="preserve"> การขับเคลื่อนการจัดการความรู้ด้วยเทคโนโลยีดิจิทัล 
</t>
    </r>
  </si>
  <si>
    <r>
      <rPr>
        <b/>
        <sz val="12"/>
        <rFont val="TH SarabunPSK"/>
        <family val="2"/>
      </rPr>
      <t xml:space="preserve">กลยุทธ์ที่ 3 : </t>
    </r>
    <r>
      <rPr>
        <sz val="12"/>
        <rFont val="TH SarabunPSK"/>
        <family val="2"/>
      </rPr>
      <t>พัฒนาระบบเทคโนโลยีดิจิทัลด้านการจัดการความรู้</t>
    </r>
  </si>
  <si>
    <t xml:space="preserve">ระบบการจัดการความรู้ 1 ระบบ (Knowledge Management System) </t>
  </si>
  <si>
    <r>
      <t xml:space="preserve">☐ SP     ☐ CG     ☐ SM    ☐ CM      </t>
    </r>
    <r>
      <rPr>
        <b/>
        <sz val="12"/>
        <rFont val="Wingdings"/>
        <charset val="2"/>
      </rPr>
      <t>þ</t>
    </r>
    <r>
      <rPr>
        <b/>
        <sz val="12"/>
        <rFont val="TH SarabunPSK"/>
        <family val="2"/>
        <charset val="222"/>
      </rPr>
      <t xml:space="preserve"> DT     </t>
    </r>
    <r>
      <rPr>
        <b/>
        <sz val="12"/>
        <rFont val="Wingdings"/>
        <charset val="2"/>
      </rPr>
      <t>þ</t>
    </r>
    <r>
      <rPr>
        <b/>
        <sz val="13.2"/>
        <rFont val="TH SarabunPSK"/>
        <family val="2"/>
        <charset val="222"/>
      </rPr>
      <t xml:space="preserve"> </t>
    </r>
    <r>
      <rPr>
        <b/>
        <sz val="12"/>
        <rFont val="TH SarabunPSK"/>
        <family val="2"/>
        <charset val="222"/>
      </rPr>
      <t xml:space="preserve">HCM   </t>
    </r>
    <r>
      <rPr>
        <b/>
        <sz val="12"/>
        <rFont val="Wingdings"/>
        <charset val="2"/>
      </rPr>
      <t>þ</t>
    </r>
    <r>
      <rPr>
        <b/>
        <sz val="12"/>
        <rFont val="TH SarabunPSK"/>
        <family val="2"/>
        <charset val="222"/>
      </rPr>
      <t xml:space="preserve"> KM    </t>
    </r>
    <r>
      <rPr>
        <b/>
        <sz val="12"/>
        <rFont val="Wingdings"/>
        <charset val="2"/>
      </rPr>
      <t>þ</t>
    </r>
    <r>
      <rPr>
        <b/>
        <sz val="12"/>
        <rFont val="TH SarabunPSK"/>
        <family val="2"/>
        <charset val="222"/>
      </rPr>
      <t xml:space="preserve"> IM      ☐ RM     ☐ IA     ☐ ไม่มี</t>
    </r>
  </si>
  <si>
    <t>พัฒนาระบบการจัดการความรู้ สนับสนุนเกณฑ์ประเมินผลการดำเนินงานรัฐวิสาหกิจ ข้อ 4 ข้อย่อย 4.1 กระบวนการจัดการความรู้ที่เป็นระบบและการนำเทคโนโลยีมาประยุกต์ใช้ โดยเกณฑ์กำหนดให้มีการนำเทคโนโลยี</t>
  </si>
  <si>
    <t>มาสนับสนุนกระบวนการจัดการความรู้ในแต่ละขั้นตอนอย่างเหมาะสม และจากการศึกษาดูงานองค์กรที่มีแนวปฏิบัติที่ดีด้านการจัดการความรู้ (Best Practice) ภายนอก ทั้งที่เป็นองค์กรรัฐวิสาหกิจและ SFI พบว่า มีการพัฒนาระบบ</t>
  </si>
  <si>
    <t xml:space="preserve">การจัดการความรู้ที่ทันสมัย และ User friendly โดยพัฒนาร่วมกับ Vendor ภายนอก จึงกำหนดแผนในการพัฒนาปรับปรุงระบบด้านการจัดการความรู้ของธนาคารให้ประสิทธิภาพ และใช้งานง่ายมากยิ่งขึ้น </t>
  </si>
  <si>
    <t>1. เพื่อยกระดับระบบการจัดการความรู้ให้มีประสิทธิภาพ</t>
  </si>
  <si>
    <t xml:space="preserve">1. ระบบการจัดการความรู้มีประสิทธิภาพ เชื่อมโยง และรวมศูนย์องค์ความรู้  </t>
  </si>
  <si>
    <t>2. เพื่อสร้างหมวดหมู่รองรับการจัดเก็บองค์ความรู้ที่ครอบคลุม</t>
  </si>
  <si>
    <t xml:space="preserve">2. ระบบทันสมัยรองรับองค์ความรู้ การเปลี่ยนแปลง และธุรกิจธนาคาร </t>
  </si>
  <si>
    <t>3. เพื่อพัฒนาระบบการเรียกข้อมูลและการรายงานผลทางสถิติ</t>
  </si>
  <si>
    <t>3. ธนาคารมีระบบด้านการเรียนรู้และจัดการความรู้ สนับสนุน Learning Ecosystem</t>
  </si>
  <si>
    <t>4. เพื่อเชื่อมโยงสู่การจัดการความรู้ระบบงานสำคัญ</t>
  </si>
  <si>
    <t xml:space="preserve">ระบบการจัดการความรู้ (Knowledge Management System)  </t>
  </si>
  <si>
    <t>1 ระบบ</t>
  </si>
  <si>
    <t xml:space="preserve">ระบบใช้งานได้จริง </t>
  </si>
  <si>
    <t>Go Live ระบบ</t>
  </si>
  <si>
    <t xml:space="preserve">ระบบการจัดการความรู้ (Knowledge Management System) </t>
  </si>
  <si>
    <t xml:space="preserve">ด้านกระบวนการจัดการความรู้ </t>
  </si>
  <si>
    <t>ความต้องการที่ชัดเจน (Requirement/TOR)</t>
  </si>
  <si>
    <t>บูรณาการการทำงานร่วมกับ พส. และ พอ. (หมวดองค์ความรู้)</t>
  </si>
  <si>
    <t xml:space="preserve">การออกแบบ พัฒนา และทดสอบระบบ </t>
  </si>
  <si>
    <t xml:space="preserve">ตามกำหนดเวลา </t>
  </si>
  <si>
    <t>โครงการพัฒนาระบบการจัดการความรู้</t>
  </si>
  <si>
    <t>1. วิเคราะห์ข้อมูล/แนวทาง</t>
  </si>
  <si>
    <t>- อนุมัติโครงการและงบประมาณ (พน/7674 ลว.23 ม.ค. 2568) 
- ผ่านความเห็นชอบ คกก. ด้าน IT ตามข้อกำหนด 4 ชุด ได้แก่ CMC DSC SPC DEC รายละเอียด ดังนี้ 
1. คณะอนุกรรมการบริหารการเปลี่ยนแปลงการให้บริการระบบงานด้านเทคโนโลยีดิจิทัล (Change
Management Committee : CMC) วันที่ 27 ม.ค. 2568
2. คณะอนุกรรมการกำกับติดตามมาตรฐานด้านดิจิทัล
(Digital Standards Monitoring Committee : DSC) วันที่ 28 ม.ค. 2568
3. คณะอนุกรรมการรักษาความมั่นคงปลอดภัยด้าน
เทคโนโลยีดิจิทัล (Security Protect Committee : SPC) วันที่ 31 ม.ค. 2568
4. คณะกรรมการกำกับดูแลเทคโนโลยีดิจิทัล DEC ครั้งที่ 3/2568 วันที่ 18 ก.พ. 2568
- อนุมัติงบประมาณ (นย/ว1066 ลว.6 เม.ย.2568)</t>
  </si>
  <si>
    <t xml:space="preserve">2. รวบรวมข้อมูล/ความต้องการ </t>
  </si>
  <si>
    <t>Requirement ระบบ</t>
  </si>
  <si>
    <t>- ประชุมหารือแนวทางการดำเนินโครงการร่วมกับส่วนงานด้านเทคโนโลยีและดิจิทัล (IT) วันที่ 21 พ.ค. 2568 (พน/51722 ลว. 23 พ.ค. 2568)
- บริษัทภายนอกนำเสนอระบบการจัดการความรู้ (KMS) เพื่อเป็นข้อมูลประกอบการร่างขอบเขตงาน (TOR) (พน/55440 ลว.30 พ.ค. 2568)
- ขอความเห็นชอบพิจารณา ร่างขอบเขตงาน (TOR) ระบบ KMS ผ่าน 4 กลุ่มงาน ได้แก่ รส. พส. ปท. ผท. (พน/61316 ลว.13 มิ.ย. 2568)
- ได้รับความเห็นชอบรายงานการขอจ้างพัฒนาระบบ โดยวิธีคัดเลือก (พน/75310 ลว. 8 ก.ค. 2568)</t>
  </si>
  <si>
    <t>3. ออกแบบและพัฒนา</t>
  </si>
  <si>
    <t>ผลการออกแบบ/พัฒนา</t>
  </si>
  <si>
    <r>
      <t xml:space="preserve">- ได้ผู้รับจ้าง ตามสัญญาเลขที่ 64006439 ลงวันที่ 4 ก.ย. 68
- ประชุมหารือร่วมกับผู้รับจ้าง เพื่อเตรียมการออกแบบและพัฒนาระบบ KMS เมื่อวันที่ 14 ส.ค. 2568
- ประชุม Kick off  project เพื่อวางแผนการดำเนินงาน และพิจารณาผลการออกแบบหน้าจอและเมนูรองรับการใช้งานในระบบ KMS ร่วมกับ ผู้รับจ้าง และส่วนงานด้านเทคโนโลยีและดิจิทัล (IT) เมื่อวันที่ 10 ก.ย. 2568 (พน/106214 ลว. 5 ก.ย. 2568) 
</t>
    </r>
    <r>
      <rPr>
        <sz val="12"/>
        <rFont val="TH SarabunPSK"/>
        <family val="2"/>
      </rPr>
      <t>- ผู้รับจ้างส่งมอบงานงวดที่ 1/3 เมื่อวันที่ 3 ต.ค. 2568 และคณะกรรมการตรวจรับพัสดุ ได้ตรวจรับงานเมื่อวันที่ 15 ตุลาคม 2568 เรียบร้อยแล้ว</t>
    </r>
    <r>
      <rPr>
        <sz val="12"/>
        <rFont val="TH SarabunPSK"/>
        <family val="2"/>
        <charset val="222"/>
      </rPr>
      <t xml:space="preserve">
</t>
    </r>
  </si>
  <si>
    <t>4. ทดสอบระบบ</t>
  </si>
  <si>
    <t>ผลการทดสอบระบบ</t>
  </si>
  <si>
    <r>
      <rPr>
        <sz val="12"/>
        <rFont val="TH SarabunPSK"/>
        <family val="2"/>
      </rPr>
      <t>- รายงานผลการทดสอบระบบในขั้นตอน System Integration Test (SIT) (พน/5369 ลว. 13 ม.ค. 2569) และเอกสารส่งมอบงาน งวดที่ 2 ตามบันทึกที่ (จพ/2337 ลว. 7 ม.ค. 2569)
- รายงานผลการทดสอบระบบในขั้นตอน User Acceptance Test (UAT) (พน/5446 ลว. 13 ม.ค. 2569) และเอกสารส่งมอบงาน งวดที่ 2 ตามบันทึกที่ (จพ/2337 ลว. 7 ม.ค. 2569)
- รส.พิจารณาผลสอบทาน Security Test (VA, Pentest) โดย กลุ่มงานตรวจหาช่องโหว่และประเมินฯ ได้ทำการพิจารณาผลเป็นที่เรียบร้อยแล้ว ไม่พบประเด็นข้อติดขัด เมื่อวันที่ 20 ม.ค. 2569
- รส.พิจารณาผลสอบทาน Source code โดย กลุ่มงานทดสอบคุณภาพและความปลอดภัยระบบซอฟแวร์ ได้ทำการพิจารณาผลเป็นที่เรียบร้อยแล้ว ไม่พบบั๊กและช่องโหว่ใน Source Code เมื่อวันที่ 22 ม.ค. 2569
- อบรมหลักสูตรผู้ดูแลระบบการจัดการความรู้ (Admin) และหลักสูตรผู้ใช้งานระบบ (User) ในวันที่ 20 - 21 ม.ค. 2569 เพื่อเตรียมความพร้อมก่อนการเปิดใช้งานระบบ (Go Live) (พน/6453 ลว. 15 ม.ค. 2569)
-  ได้รับความเห็นชอบจากคณะทำงานกำกับดูแลสถาปัตยกรรมองค์กร (Enterprise Architecture : EA) วันที่ 28 ม.ค. 2569 (ผท/9396 ลว.20 ม.ค. 2569)
- ได้รับความเห็นชอบจากคณะทำงานควบคุมการเปลี่ยนแปลง (Change Advisor Board : CAB) วันที่ 28 ม.ค. 2569
- ระบบเปิดใช้งานจริง (Go Live) วันที่ 29 ม.ค. 2569
- เชิญชวนผู้บริหารและพนักงานร่วมกิจกรรมส่งเสริมการแลกเปลี่ยนเรียนรู้ ผ่านระบบการจัดการความรู้ (Knowledge Management System) ช่องทางใหม่ "KMverse" (พน/ว 425 ลงวันที่ 6 ก.พ. 2569)</t>
    </r>
    <r>
      <rPr>
        <sz val="12"/>
        <color rgb="FFFF0000"/>
        <rFont val="TH SarabunPSK"/>
        <family val="2"/>
      </rPr>
      <t xml:space="preserve">
</t>
    </r>
  </si>
  <si>
    <t>5. รายงานผลการดำเนินงาน</t>
  </si>
  <si>
    <t>สรุปรายงานผลการดำเนินโครงการ</t>
  </si>
  <si>
    <t>รายงานผลโครงการพัฒนาระบบการจัดการความรู้ (Knowledge Management System) ปีบัญชี 2568 (พน/29754 ลว.24 ก.พ. 2569)</t>
  </si>
  <si>
    <t>Cyber Security</t>
  </si>
  <si>
    <t>ดำเนินการร่วมกับส่วนงานด้าน IT</t>
  </si>
  <si>
    <t xml:space="preserve">บูรณาการการทำงานร่วมกับส่วนงานที่เกี่ยวข้อง และคณะกรรมการที่เกี่ยวข้องกำกับติดตาม </t>
  </si>
  <si>
    <t>ระบบ KMS</t>
  </si>
  <si>
    <t xml:space="preserve">ระบบ KMS และ Server </t>
  </si>
  <si>
    <t>การออกแบบ พัฒนา ทดสอบระบบ</t>
  </si>
  <si>
    <t>การจัดทำข้อมูลผลการวิเคราะห์ และความรู้ในการออกแบบ พัฒนา และทดสอบระบบ</t>
  </si>
  <si>
    <t>KM68-1. โครงการทบทวนแผนแม่บทด้านการจัดการความรู้ (KM Master plan)</t>
  </si>
  <si>
    <t xml:space="preserve">ยุทธศาสตร์ที่ 2 สนับสนุนการจัดการความรู้ เพื่อสร้างมูลค่าเพิ่มและนวัตกรรม
</t>
  </si>
  <si>
    <t xml:space="preserve">กลยุทธ์ที่ 2 สนับสนุนการจัดการความรู้ เพื่อสร้างมูลค่าเพิ่มและนวัตกรรม
</t>
  </si>
  <si>
    <r>
      <rPr>
        <b/>
        <sz val="12"/>
        <rFont val="Wingdings"/>
        <charset val="2"/>
      </rPr>
      <t>þ</t>
    </r>
    <r>
      <rPr>
        <b/>
        <sz val="12"/>
        <rFont val="TH SarabunPSK"/>
        <family val="2"/>
        <charset val="222"/>
      </rPr>
      <t xml:space="preserve"> SP     </t>
    </r>
    <r>
      <rPr>
        <b/>
        <sz val="12"/>
        <rFont val="Wingdings"/>
        <charset val="2"/>
      </rPr>
      <t>þ</t>
    </r>
    <r>
      <rPr>
        <b/>
        <sz val="12"/>
        <rFont val="TH SarabunPSK"/>
        <family val="2"/>
        <charset val="222"/>
      </rPr>
      <t xml:space="preserve">CG     </t>
    </r>
    <r>
      <rPr>
        <b/>
        <sz val="12"/>
        <rFont val="Wingdings"/>
        <charset val="2"/>
      </rPr>
      <t>þ</t>
    </r>
    <r>
      <rPr>
        <b/>
        <sz val="12"/>
        <rFont val="TH SarabunPSK"/>
        <family val="2"/>
        <charset val="222"/>
      </rPr>
      <t xml:space="preserve"> SM    ☐ CM     </t>
    </r>
    <r>
      <rPr>
        <b/>
        <sz val="12"/>
        <rFont val="Wingdings"/>
        <charset val="2"/>
      </rPr>
      <t>þ</t>
    </r>
    <r>
      <rPr>
        <b/>
        <sz val="12"/>
        <rFont val="TH SarabunPSK"/>
        <family val="2"/>
        <charset val="222"/>
      </rPr>
      <t xml:space="preserve"> DT    </t>
    </r>
    <r>
      <rPr>
        <b/>
        <sz val="12"/>
        <rFont val="Wingdings"/>
        <charset val="2"/>
      </rPr>
      <t>þ</t>
    </r>
    <r>
      <rPr>
        <b/>
        <sz val="12"/>
        <rFont val="TH SarabunPSK"/>
        <family val="2"/>
        <charset val="222"/>
      </rPr>
      <t xml:space="preserve"> HCM   </t>
    </r>
    <r>
      <rPr>
        <b/>
        <sz val="12"/>
        <rFont val="Wingdings"/>
        <charset val="2"/>
      </rPr>
      <t>þ</t>
    </r>
    <r>
      <rPr>
        <b/>
        <sz val="12"/>
        <rFont val="TH SarabunPSK"/>
        <family val="2"/>
        <charset val="222"/>
      </rPr>
      <t xml:space="preserve"> KM    </t>
    </r>
    <r>
      <rPr>
        <b/>
        <sz val="12"/>
        <rFont val="Wingdings"/>
        <charset val="2"/>
      </rPr>
      <t>þ</t>
    </r>
    <r>
      <rPr>
        <b/>
        <sz val="12"/>
        <rFont val="TH SarabunPSK"/>
        <family val="2"/>
        <charset val="222"/>
      </rPr>
      <t xml:space="preserve">  IM      ☐ RM     ☐ IA     ☐ ไม่มี</t>
    </r>
  </si>
  <si>
    <t xml:space="preserve">สนับสนุนเกณฑ์ประเมินผลการดำเนินงานรัฐวิสาหกิจ ข้อ 1 การนำองค์กร ข้อย่อย 1.1 วิสัยทัศน์/ทิศทาง/นโยบายด้ายการจัดการความรู้ และข้อ 2 การวางแผนและทรัพยากรสนับสนุน และข้อ 4 กระบวนการจัดการความรู้  ข้อย่อย 4.2  </t>
  </si>
  <si>
    <t xml:space="preserve">สารสนเทศ/ความรู้จากหน่วยงานภายนอก โดยดำเนินการทบทวนแผนแม่บทด้านการจัดการความรู้ เป็นประจำทุกปี เพื่อให้สอดรับกับทิศทางของธนาคาร ทันต่อการเปลี่ยนแปลง และพัฒนาการจัดการความได้มาตรฐานเทียบเคียงกับองค์กรภายนอก </t>
  </si>
  <si>
    <t>ในการดำเนินโครงการฯ จึงประกอบไปด้วย การศึกษาดูงานภายนอก การจัดประชุมคณะกรรมการจัดการความรู้ การติดตามผล และการทบทวนแผนแม่บทด้านการจัดการความรู้ เพื่อให้การดำเนินงานด้านนโยบายและกลยุทธ์เป็นไปในทิศทางเดียวกัน</t>
  </si>
  <si>
    <t>1) เพื่อทบทวนแผนการดำเนินงานด้านการจัดการความรู้ให้สอดคล้องกับนโยบาย ทิศทางของธนาคาร และเท่าทันการเปลี่ยนแปลง</t>
  </si>
  <si>
    <t xml:space="preserve">2) เพื่อรวบรวมปัจจัยนำเข้าจากการศึกษาดูงานองค์กรภายนอกที่มีแนวปฏิบัติที่ดีด้านการจัดการความรู้ (Best Practice) </t>
  </si>
  <si>
    <t>2) แผนแม่บทการจัดการความรู้ที่สอดคล้องกับทิศทางธนาคาร สนับสนุน</t>
  </si>
  <si>
    <t>3) เพื่อจัดประชุมคณะกรรมการจัดการความรู้สนับสนุนบทบาทผู้นำด้านการจัดการความรู้ของธนาคาร</t>
  </si>
  <si>
    <t>เกณฑ์การประเมินผลการดำเนินงานรัฐวิสาหกิจ (Enabler)</t>
  </si>
  <si>
    <t xml:space="preserve">4) เพื่อติดตามผลการดำเนินงาน และรวบรวมปัจจัยนำเข้าในการทบทวนแผนแม่บทด้านการจัดการความรู้ </t>
  </si>
  <si>
    <t xml:space="preserve">1) แผนแม่บทการจัดการความรู้
</t>
  </si>
  <si>
    <t>1 เล่ม</t>
  </si>
  <si>
    <t>2) ผลการศึกษาดูงานคู่เทียบ</t>
  </si>
  <si>
    <t>1 รายงานผลศึกษา/เปรียบเทียบ</t>
  </si>
  <si>
    <t xml:space="preserve">3) การจัดประชุมคณะกรรมการจัดการความรู้ </t>
  </si>
  <si>
    <t xml:space="preserve">4 ครั้ง/ปี </t>
  </si>
  <si>
    <t>ทิศทางและกรอบระยะเวลาในการดำเนินงาน</t>
  </si>
  <si>
    <t>ตามกำหนดการของธนาคาร</t>
  </si>
  <si>
    <t xml:space="preserve">นย. เป็นที่ปรึกษาภายใน/ที่ปรึกษาจากภายนอก </t>
  </si>
  <si>
    <t xml:space="preserve">มีที่ปรึกษาในการดำเนินงาน </t>
  </si>
  <si>
    <t>โครงการทบทวนแผนแม่บทด้านการจัดการความรู้ (KM Master plan)</t>
  </si>
  <si>
    <t>1. ทบทวนกระบวนการ</t>
  </si>
  <si>
    <t>- อนุมัติโครงการและงบประมาณ (พน/43672 ลว.6 พ.ค. 2568)</t>
  </si>
  <si>
    <t>2. วางแผนและกำหนดแนวทาง</t>
  </si>
  <si>
    <t>แนวทาง/เครื่องมือ/จัดจ้างที่ปรึกษา</t>
  </si>
  <si>
    <t>- ประชุมหารือแนวทางในการดำเนินโครงการฯ กับศูนย์พัฒนาองค์ความรู้และนวัตกรรม (KIND by CAMT) วิทยาลัยศิลปะ สื่อ และเทคโนโลยี มหาวิทยาลัยเชียงใหม่ วันที่ 22 พ.ค. 2568 (พน/52179 ลว. 26 พ.ค. 2568)</t>
  </si>
  <si>
    <t>3. ศึกษาดูงาน/ผลประเมิน</t>
  </si>
  <si>
    <t>ศึกษาดูงาน/ผลประเมิน OFI/ผลการดำเนินงาน</t>
  </si>
  <si>
    <t>- ศึกษาดูงานด้านการจัดการความรู้ ณ การประปานครหลวง สำนักงานใหญ่ วันที่ 22 ก.ค. 2568
- ได้รับความเห็นชอบรายงานขอจ้างบริหารจัดการฝึกอบรม โดยวิธีเฉพาะเจาะจง (KM Master plan) (พน/75079 ลว. 8 ก.ค. 2568)</t>
  </si>
  <si>
    <t>4. รวบรวมข้อมูลและติดตามผล</t>
  </si>
  <si>
    <t>กิจกรรม (แบบสำรวจ/WS/สัมภาษณ์/ประชุม คกก.)</t>
  </si>
  <si>
    <t>- รวบรวมข้อมูลในการจัดทำแผน ประชุม Kick Off ร่วมกับศูนย์พัฒนาองค์ความรู้และนวัตกรรม (KIND by CAMT) วิทยาลัยศิลปะ สื่อ และเทคโนโลยี มหาวิทยาลัยเชียงใหม่ วันที่ 18 ส.ค. 2568</t>
  </si>
  <si>
    <t>5. วิเคราะห์และจัดทำแผน</t>
  </si>
  <si>
    <t xml:space="preserve">ทบทวนแผนครึ่งปี/ร่างแผนแม่บท/แผนปฏิบัติการ </t>
  </si>
  <si>
    <t>-  ดำเนินการทบทวนแผนแม่บทด้านการจัดการความรู้ 2568  (รอบครึ่งปีบัญชี) ตามแนวทางที่ นย.กำหนด โดยได้ดำเนินการวิเคราะห์ความเสี่ยงและผลกระทบจาก สภาพแวดล้อมภายนอก (External Analysis) ด้วยเครื่องมือ PESTEL และความเสี่ยงและผลกระทบจากสภาพแวดล้อมภายใน (Internal Analysis) ด้วยเครื่องมือ 4M Analysis (พน/109464 ลว. 12 ก.ย. 2568)
- รวบรวมปัจจัยนำเข้าในการทบทวน/จัดทำแผนแม่บทปี 2569 ตามแนวทางที่ นย. กำหนด ร่วมกับ การพิจารณาข้อมูลจากการศึกษาดูงานภายนอก ผลประเมินครึ่งปี ผลประเมิน Gap/OFI และข้อมูลบทวิเคราะห์จาก อ. มช.
-  ดำเนินการสัมภาษณ์ผู้บริหารระดับสูง เพื่อนำข้อมูลความคิดเห็นและมุมมองเชิงกลยุทธ์เป็นปัจจัยนำเข้าในการทบทวน/จัดทำแผนแม่บท เมื่อวันที่ 21 ต.ค. 2568 (พน/126577 ลว. 9 ต.ค. 2568)
- ดำเนินการสัมภาษณ์ผู้นำรุ่นใหม่ Young Talent Manager เพื่อเป็นปัจจัยนำเข้าในการทบทวนแผนแม่บท เมื่อวันที่ 11 พ.ย. 2568 (พน/137888 ลว.30 ต.ค. 2568) และจัดทำรายงานผลการ Focus Group ผู้นำรุ่นใหม่ (พน/149925 ลว. 21 พ.ย. 2568)
- ได้รับความเห็นชอบกรอบแผนแม่บทด้านการจัดการความรู้ ระยะ 5 ปี ปีบัญชี 2567-2571 (ทบทวนครั้งที่ 2) และแผนปฏิบัติการประจำปี 2569 นำความเห็นและข้อเสนอแนะจาก คณะกรรมการจัดการความรู้ ในการประชุม ครั้งที่ 3 ปีบัญชี 2568  เมื่อวันที่ 16 ธ.ค. 2568 ทบทวนและปรับปรุงแผนแม่บทด้านการจัดการความรู้
- ได้รับความเห็นชอบแผนแม่บทด้านการจัดการความรู้ ระยะ 5 ปี ปีบัญชี 2567-2571 (ทบทวนครั้งที่ 2) และแผนปฏิบัติการประจำปี 2569 จากการประชุมคณะอนุกรรมการนวัตกรรม วิจัยและพัฒนา ในการประชุม ครั้งที่ 1/2569 เมื่อวันที่ 21 ม.ค. 2569 และ ครั้งที่ 2/2569 เมื่อวันที่ 25 กุมภาพันธ์ 2569 เพื่อนำเสนอขอความเห็นชอบต่อคณะกรรมการธนาคารต่อไป</t>
  </si>
  <si>
    <t>ปริมาณและความเร่งด่วนของภารกิจ</t>
  </si>
  <si>
    <t>บูรณาการการทำงานร่วมกับ นย. และส่วนงาน</t>
  </si>
  <si>
    <t>คณะกรรมการจัดการความรู้กำกับติดตามการดำเนินงาน</t>
  </si>
  <si>
    <t xml:space="preserve">ที่เกี่ยวข้อง </t>
  </si>
  <si>
    <t>KM68-2. โครงการผู้นำและต้นแบบด้านการจัดการความรู้ (KM Awards)</t>
  </si>
  <si>
    <r>
      <rPr>
        <b/>
        <sz val="12"/>
        <rFont val="Wingdings"/>
        <charset val="2"/>
      </rPr>
      <t>þ</t>
    </r>
    <r>
      <rPr>
        <b/>
        <sz val="12"/>
        <rFont val="TH SarabunPSK"/>
        <family val="2"/>
        <charset val="222"/>
      </rPr>
      <t xml:space="preserve"> SP     ☐ CG     </t>
    </r>
    <r>
      <rPr>
        <b/>
        <sz val="12"/>
        <rFont val="Wingdings"/>
        <charset val="2"/>
      </rPr>
      <t>þ</t>
    </r>
    <r>
      <rPr>
        <b/>
        <sz val="12"/>
        <rFont val="TH SarabunPSK"/>
        <family val="2"/>
        <charset val="222"/>
      </rPr>
      <t xml:space="preserve"> SM    ☐ CM      ☐ DT     </t>
    </r>
    <r>
      <rPr>
        <b/>
        <sz val="12"/>
        <rFont val="Wingdings"/>
        <charset val="2"/>
      </rPr>
      <t>þ</t>
    </r>
    <r>
      <rPr>
        <b/>
        <sz val="12"/>
        <rFont val="TH SarabunPSK"/>
        <family val="2"/>
        <charset val="222"/>
      </rPr>
      <t xml:space="preserve"> HCM   </t>
    </r>
    <r>
      <rPr>
        <b/>
        <sz val="12"/>
        <rFont val="Wingdings"/>
        <charset val="2"/>
      </rPr>
      <t>þ</t>
    </r>
    <r>
      <rPr>
        <b/>
        <sz val="12"/>
        <rFont val="TH SarabunPSK"/>
        <family val="2"/>
        <charset val="222"/>
      </rPr>
      <t xml:space="preserve"> KM    </t>
    </r>
    <r>
      <rPr>
        <b/>
        <sz val="12"/>
        <rFont val="Wingdings"/>
        <charset val="2"/>
      </rPr>
      <t>þ</t>
    </r>
    <r>
      <rPr>
        <b/>
        <sz val="12"/>
        <rFont val="TH SarabunPSK"/>
        <family val="2"/>
        <charset val="222"/>
      </rPr>
      <t xml:space="preserve">  IM      ☐ RM     ☐ IA     ☐ ไม่มี</t>
    </r>
  </si>
  <si>
    <t>สนับสนุนเกณฑ์ประเมินผลการดำเนินงานรัฐวิสาหกิจ ด้านการนำองค์กร  ข้อ 1.2 ส่งเสริมบทบาทการมีส่วนร่วมของผู้บริหารทุกระดับ และด้านบุคลากร  ข้อ 3.1 เพื่อสร้างความตระหนัก ความเข้าใจ การทีส่วนร่วม และการสร้างแรงจูงใจ</t>
  </si>
  <si>
    <t xml:space="preserve">ด้านการจัดการความรู้  ข้อ 3.2 เพื่อสนับสนุนวัฒนธรรมและสภาพแวดล้อมในการทำงานที่สนับสนุนให้เกิดการจัดการความรู้ และ ข้อ 3.3 เพื่อพัฒนาความสามารถและความรับผิดชอบของทีมงานการจัดการความรู้  </t>
  </si>
  <si>
    <t xml:space="preserve"> เพื่อให้ผู้บริหารและบุคลากรทุกระดับรับรู้ ตระหนัก และมีส่วนร่วมในการจัดการความรู้ ผ่านกิจกรรม การสื่อสาร การกระตุ้นจูงใจ และการยกย่องเชิดชูเกียรติ  สนับสนุนให้เกิดพฤติกรรมที่พึงประสงค์ ตามข้อกำหนดในวัฒนธรรมของธนาคาร </t>
  </si>
  <si>
    <t>1) เพื่อสร้างการรับรู้ และการตระหนักถึงความสำคัญของการจัดการความรู้ด้วยต้นแบบที่ดี (Role Model/KM Model)</t>
  </si>
  <si>
    <t>1) มีแบบอย่างที่ดีด้านการจัดการความรู้ สนับสนุนวัฒนธรรมแห่งการเรียนรู้</t>
  </si>
  <si>
    <t>2) เพื่อกระตุ้นจูงใจและยกย่องเชิดชูเกียรติผู้บริหาร พนักงาน และส่วนงานที่มีส่วนร่วมในการจัดการความรู้</t>
  </si>
  <si>
    <t xml:space="preserve">2) กระบวนการจัดการความรู้และการเรียนรู้ดำเนินการอย่างเป็นระบบต่อเนื่อง </t>
  </si>
  <si>
    <t>3) เพื่อสนับสนุนกิจกรรมในการแลกเปลี่ยนเรียนรู้ การเรียนรู้และพัฒนา และถ่ายทอดแบ่งปันองค์ความรู้</t>
  </si>
  <si>
    <t xml:space="preserve">ต้นแบบที่ดีตามเกณฑ์ที่กำหนด
</t>
  </si>
  <si>
    <t>ระดับผู้บริหาร</t>
  </si>
  <si>
    <t>ระดับพนักงาน</t>
  </si>
  <si>
    <t>ระดับส่วนงาน</t>
  </si>
  <si>
    <t>เกณฑ์และการรวบรวมคะแนน</t>
  </si>
  <si>
    <t xml:space="preserve">ทบทวนเกณฑ์ให้เหมาะสม และปรับปรุงฐานคะแนน
</t>
  </si>
  <si>
    <t xml:space="preserve">การสื่อสาร/จูงใจ </t>
  </si>
  <si>
    <t>สื่อสารสร้างการรับรู้อย่างสม่ำเสมอ</t>
  </si>
  <si>
    <t>โครงการผู้นำและต้นแบบด้านการจัดการความรู้ (KM Awards)</t>
  </si>
  <si>
    <t>อนุมัติโครงการและงบประมาณ
(แผนงาน/กิจกรรม/หลักเกณฑ์)</t>
  </si>
  <si>
    <t>อนุมัติโครงการและงบประมาณ  (พน/52852 ลว.27 พ.ค. 2568)</t>
  </si>
  <si>
    <t>2. ขอความเห็นชอบหลักเกณฑ์</t>
  </si>
  <si>
    <t xml:space="preserve">มติเห็นชอบจาก คกก. KM </t>
  </si>
  <si>
    <t>เสนอพิจารณาเกณฑ์การคัดเลือกรางวัล KM AWARDS ประเภทบุคคล และส่วนงาน  ในการประชุมคณะกรรมการจัดการความรู้ ครั้งที่ 1/2568 วันที่ 25 มิ.ย. 2568</t>
  </si>
  <si>
    <t>3. สื่อสารประชาสัมพันธ์โครงการ</t>
  </si>
  <si>
    <t xml:space="preserve">บันทึกสื่อสารโครงการ </t>
  </si>
  <si>
    <t>สื่อสารเกณฑ์การคัดเลือกรางวัล (พน/ว 1821 ลว. 27 มิ.ย. 2568)</t>
  </si>
  <si>
    <t>4. ดำเนินกิจกรรมกระตุ้น/จูงใจ</t>
  </si>
  <si>
    <t>กิจกรรมกระตุ้น/จูงใจ</t>
  </si>
  <si>
    <r>
      <t xml:space="preserve">- สื่อสารประชาสัมพันธ์โครงการฯ และชี้แจงเกณฑ์การคัดเลือกรางวัล KM Awards ผ่านช่องทางสารบรรณอิเล็กทรอนิกส์ (พน/ว 1821 ลว. 27 มิ.ย. 2568) และช่องทางต่างๆ ของธนาคาร เช่น Line OA : BAAC Academy Website : Knowledge Center/สำนักพัฒนาทรัพยากรมนุษย์ และ Line กลุ่มต่างๆ ของธนาคาร
- ดำเนินการกระตุ้น/จูงใจ จำนวน 6 ครั้ง ได้แก่
</t>
    </r>
    <r>
      <rPr>
        <b/>
        <sz val="12"/>
        <rFont val="TH SarabunPSK"/>
        <family val="2"/>
      </rPr>
      <t xml:space="preserve">ครั้งที่ 1 </t>
    </r>
    <r>
      <rPr>
        <sz val="12"/>
        <rFont val="TH SarabunPSK"/>
        <family val="2"/>
      </rPr>
      <t xml:space="preserve">กระตุ้นผ่านกิจกรรม KM WOW WOW ครั้งที่ 3 (พน/ว 2196 ลว. 5 ส.ค. 2568)
</t>
    </r>
    <r>
      <rPr>
        <b/>
        <sz val="12"/>
        <rFont val="TH SarabunPSK"/>
        <family val="2"/>
      </rPr>
      <t>ครั้งที่ 2 – 4</t>
    </r>
    <r>
      <rPr>
        <sz val="12"/>
        <rFont val="TH SarabunPSK"/>
        <family val="2"/>
      </rPr>
      <t xml:space="preserve"> จัดทำเป็นคลิปสั้น สื่อสารผ่านช่องทางต่างๆ ของธนาคาร ได้แก่ ช่องทาง Line OA : BAAC Academy Website : Knowledge Center/สำนักพัฒนาทรัพยากรมนุษย์ และ Line กลุ่มต่างๆ ของธนาคาร
</t>
    </r>
    <r>
      <rPr>
        <b/>
        <sz val="12"/>
        <rFont val="TH SarabunPSK"/>
        <family val="2"/>
      </rPr>
      <t>ครั้งที่ 5</t>
    </r>
    <r>
      <rPr>
        <sz val="12"/>
        <rFont val="TH SarabunPSK"/>
        <family val="2"/>
      </rPr>
      <t xml:space="preserve"> กระตุ้นผ่านกิจกรรม KM WOW WOW ครั้งที่ 6 (พน/ว3308 ลว.19 พ.ย. 2568)
</t>
    </r>
    <r>
      <rPr>
        <b/>
        <sz val="12"/>
        <rFont val="TH SarabunPSK"/>
        <family val="2"/>
      </rPr>
      <t>ครั้งที่ 6</t>
    </r>
    <r>
      <rPr>
        <sz val="12"/>
        <rFont val="TH SarabunPSK"/>
        <family val="2"/>
      </rPr>
      <t xml:space="preserve"> กระตุ้นผ่านกิจกรรม KM WOW WOW ครั้งที่ 7 (พน/ว 3683 ลว. 25 ธ.ค. 2568)</t>
    </r>
  </si>
  <si>
    <t>ผลประเมิน/ผลการเรียนรู้</t>
  </si>
  <si>
    <t>- รวบรวมคะแนนแล้วเสร็จ อยู่ระหว่างขอความเห็นชอบรับรองผล จากคณะกรรมการจัดการความรู้ ครั้งที่ 4/2568</t>
  </si>
  <si>
    <t>สื่อสาร/จูงใจต่อเนื่อง</t>
  </si>
  <si>
    <t>แผนการสื่อสาร/จูงใจ และการประเมินและติดตามผลระหว่างดำเนินโครงการ</t>
  </si>
  <si>
    <t>การสื่อสารประชาสัมพันธ์/การออกแบบเกณฑ์คะแนนที่เหมาะสม</t>
  </si>
  <si>
    <t>KM68-3. โครงการสอบทานและประเมินผลการดำเนินงานด้านการจัดการความรู้ (KM Audit)</t>
  </si>
  <si>
    <t xml:space="preserve">ยุทธศาสตร์ที่ 2 การยกระดับกระบวนการจัดการความรู้ เพื่อสนับสนุนธุรกิจธนาคาร </t>
  </si>
  <si>
    <t>การประเมินผลการดำเนินงานด้านการจัดการความรู้ สนับสนุนเกณฑ์ประเมินผลการดำเนินงานรัฐวิสาหกิจ ข้อ 2  ด้านการวางแผนและทรัพยากรสนับสนุน ข้อย่อย 2.1 การวางแผนการจัดการความรู้และการติดตามประเมินผล ข้อย่อย 2.2 การจัดสรร</t>
  </si>
  <si>
    <t>ทรัพยากร เพื่อนำผลการประเมินมาใช้ประกอบการกำหนดทิศทาง นโยบาย และพัฒนาปรับปรุงการดำเนินงาน และสนับสนุนบทบาทของผู้นำ ให้สามารถใช้ผลประเมินในการกำหนดทิศทางและจัดสรรทรัพยากรสนับสนุนการดำเนินงาน อีกด้วย</t>
  </si>
  <si>
    <t xml:space="preserve"> ในส่วนของการสอบทานการดำเนินงานด้านการจัดการความรู้ (KM Audit) เป็นการดำเนินงานตามข้อกำหนดของข้อ 3 ด้านบุคลากร  ข้อ 3.3 ความสามารถและความรับผิดชอบของทีมงานการจัดการความรู้  เพื่อให้เกิดผลการดำเนินงานเชิงประจักษ์ </t>
  </si>
  <si>
    <t xml:space="preserve">1) ประเมินและสอบทานกระบวนการที่สำคัญด้านการจัดการความรู้ เพื่อลดข้อผิดพลาดและเพิ่มประสิทธิภาพการปฏิบัติงาน </t>
  </si>
  <si>
    <t>1) ธนาคารมีผลการสอบทาน สามารถนำไปใช้ปรับปรุงการปฏิบัติงาน</t>
  </si>
  <si>
    <t xml:space="preserve">2) เพื่อพัฒนาทีมงานการจัดการความรู้ให้สามารถสอบทานกระบวนการที่สำคัญด้านการจัดการความรู้ได้ </t>
  </si>
  <si>
    <t>2) ผลประเมินการดำเนินงานด้านการจัดการความรู้ สะท้อนผลลัพธ์/ความสำเร็จ</t>
  </si>
  <si>
    <t xml:space="preserve">3) เพื่อติดตามและประเมินผลการดำเนินงานด้านการจัดการความรู้ของธนาคาร  </t>
  </si>
  <si>
    <t xml:space="preserve">1. การสอบทาน
</t>
  </si>
  <si>
    <t>1 กระบวนการ</t>
  </si>
  <si>
    <t>2. การประเมิน</t>
  </si>
  <si>
    <t>2 ครั้ง (ครึ่งปี/ปลายปี)</t>
  </si>
  <si>
    <t>กระบวน/ข้อมูลในการสอบทาน</t>
  </si>
  <si>
    <t xml:space="preserve">อย่างน้อย 2 กระบวนการ (หลักและสำรอง)
</t>
  </si>
  <si>
    <t>เครื่องมือ/กระบวนการประเมิน</t>
  </si>
  <si>
    <t>อย่างน้อย 2 เครื่องมือ/แนวทาง (แบบสำรวจ/สัมภาษณ์)</t>
  </si>
  <si>
    <t>โครงการสอบทานและประเมินผลการดำเนินงานด้านการจัดการความรู้ (KM Audit)</t>
  </si>
  <si>
    <t>1. ทบทวนแนวทาง/ข้อมูล</t>
  </si>
  <si>
    <t xml:space="preserve">- อนุมัติโครงการและงบประมาณ (พน/43169 ลว.2 พ.ค. 2568) </t>
  </si>
  <si>
    <t>2. คัดเลือกเครื่องมือ/กระบวนการ/ขั้นตอน</t>
  </si>
  <si>
    <t>เครื่องมือ/กระบวนการ/ขั้นตอน</t>
  </si>
  <si>
    <t>- คัดเลือกกระบวนการ การจัดทำแผนที่ความรู้ (Knowledge Mapping) และดำเนินการสอบทานแล้วเสร็จ</t>
  </si>
  <si>
    <t>3. ประเมินครึ่งปี/สอบทานกระบวนการ</t>
  </si>
  <si>
    <t>ผลการสอบทาน/ผลประเมินครึ่งปี</t>
  </si>
  <si>
    <r>
      <rPr>
        <b/>
        <sz val="12"/>
        <rFont val="TH SarabunPSK"/>
        <family val="2"/>
      </rPr>
      <t xml:space="preserve">- กิจกรรมที่ 1 </t>
    </r>
    <r>
      <rPr>
        <sz val="12"/>
        <rFont val="TH SarabunPSK"/>
        <family val="2"/>
        <charset val="222"/>
      </rPr>
      <t xml:space="preserve">สรุปผลการประเมินการจัดการความรู้ของส่วนงาน ปีบัญชี 2568 (ครั้งที่ 1) มีจำนวนผู้ตอบแบบสอบถามจำนวนทั้งสิ้น 840 คน ผลประเมินการจัดการความรู้มีค่าเฉลี่ย เท่ากับ 4.66 โดยด้านที่สูงที่สุด ด้านผู้บริหารในส่วนงาน (4.71) รองลงมา ด้านบุคลากรในส่วนงาน (4.69) (พน/117986 ลว. 25 ก.ย. 2568)
</t>
    </r>
    <r>
      <rPr>
        <b/>
        <sz val="12"/>
        <rFont val="TH SarabunPSK"/>
        <family val="2"/>
      </rPr>
      <t xml:space="preserve">- กิจกรรมที่ 2 </t>
    </r>
    <r>
      <rPr>
        <sz val="12"/>
        <rFont val="TH SarabunPSK"/>
        <family val="2"/>
        <charset val="222"/>
      </rPr>
      <t>ดำเนินการสอบทาน (KM Audit) เกณฑ์คะแนน Best of the Best และกระบวนการจัดทำแผนที่ความรู้ (Knowledge Mapping)</t>
    </r>
  </si>
  <si>
    <t>4. นำผลประเมินครึ่งปี/ผลการสอบทานไปใช้</t>
  </si>
  <si>
    <t>แนวทางการพัฒนา/ปรับปรุงกระบวนการ</t>
  </si>
  <si>
    <t xml:space="preserve">- สอบทานเกณฑ์ในการพิจารณารางวัล Best of the Best แล้วเสร็จ (พน/160113 ลว. 11 ธ.ค. 2568)
- นำประเด็นผลการสอบทานที่พบ ไปใช้ในการเตรียมความพร้อมการจัดกิจกรรมในกระบวนการจัดทำแผนที่ความรู้ (Knowledge Mapping) ในการจัดกิจกรรม Focus group เพื่อหาแนวทางการในการเตรียมความพร้อมการดำเนินงาน ให้เกิดประสิทธิภาพสูงสุดและป้องกันการดำเนินงานที่ผิดพลาด
 </t>
  </si>
  <si>
    <t>5. ประเมินและติดตามผลปลายปี</t>
  </si>
  <si>
    <t>ผลประเมินปลายปี</t>
  </si>
  <si>
    <t xml:space="preserve">- อยู่ระหว่างสรุปผลการประเมินด้านการจัดการความรู้ ประจำปีบัญชี 2568 ผู้ตอบแบบประเมินผ่านระบบออนไลน์ MicroSoft 365 Form ในระหว่างวันที่ 1 - 18 กุมภาพันธ์ 2568 จำนวน 1,421 ราย และผลการประเมินอยู่ในระดับมากที่สุด ค่าเฉลี่ย 4.82 </t>
  </si>
  <si>
    <t>เครื่องมือ/กระบวนการ</t>
  </si>
  <si>
    <t>หารือที่ปรึกษา</t>
  </si>
  <si>
    <t>แผนการดำเนินงานร่วมกับส่วนงานที่เกี่ยวข้อง (ปอ.)</t>
  </si>
  <si>
    <t>ความรู้ความเข้าใจในเครื่องมือการประเมิน/กระบวนการสอบทาน</t>
  </si>
  <si>
    <t xml:space="preserve">KM68-4. โครงการถอดองค์ความรู้ผู้เชี่ยวชาญและผู้บริหาร ธ.ก.ส. (Guru Experience)  </t>
  </si>
  <si>
    <r>
      <t xml:space="preserve">ยุทธศาสตร์ที่ 1 </t>
    </r>
    <r>
      <rPr>
        <sz val="12"/>
        <rFont val="TH SarabunPSK"/>
        <family val="2"/>
      </rPr>
      <t xml:space="preserve">การยกระดับสมรรถนะบุคลากรและวัฒนธรรมการเรียนรู้ 
</t>
    </r>
    <r>
      <rPr>
        <b/>
        <sz val="12"/>
        <rFont val="TH SarabunPSK"/>
        <family val="2"/>
      </rPr>
      <t xml:space="preserve">
</t>
    </r>
  </si>
  <si>
    <r>
      <t>กลยุทธ์ที่ 1</t>
    </r>
    <r>
      <rPr>
        <sz val="12"/>
        <rFont val="TH SarabunPSK"/>
        <family val="2"/>
      </rPr>
      <t xml:space="preserve"> เพิ่มประสิทธิภาพบุคลากร ด้วยการจัดการความรู้และการเรียนรู้                         
</t>
    </r>
  </si>
  <si>
    <t>ผลประเมินการจัดการความรู้ คะแนน ≥4.00 จาก 5.00</t>
  </si>
  <si>
    <r>
      <rPr>
        <b/>
        <sz val="12"/>
        <rFont val="Wingdings"/>
        <charset val="2"/>
      </rPr>
      <t>þ</t>
    </r>
    <r>
      <rPr>
        <b/>
        <sz val="12"/>
        <rFont val="TH SarabunPSK"/>
        <family val="2"/>
        <charset val="222"/>
      </rPr>
      <t xml:space="preserve"> SP     </t>
    </r>
    <r>
      <rPr>
        <b/>
        <sz val="12"/>
        <rFont val="Wingdings"/>
        <charset val="2"/>
      </rPr>
      <t>þ</t>
    </r>
    <r>
      <rPr>
        <b/>
        <sz val="12"/>
        <rFont val="TH SarabunPSK"/>
        <family val="2"/>
        <charset val="222"/>
      </rPr>
      <t xml:space="preserve"> CG     </t>
    </r>
    <r>
      <rPr>
        <b/>
        <sz val="12"/>
        <rFont val="Wingdings"/>
        <charset val="2"/>
      </rPr>
      <t>þ</t>
    </r>
    <r>
      <rPr>
        <b/>
        <sz val="12"/>
        <rFont val="TH SarabunPSK"/>
        <family val="2"/>
        <charset val="222"/>
      </rPr>
      <t xml:space="preserve"> SM    ☐ CM      ☐ DT    </t>
    </r>
    <r>
      <rPr>
        <b/>
        <sz val="12"/>
        <rFont val="Wingdings"/>
        <charset val="2"/>
      </rPr>
      <t>þ</t>
    </r>
    <r>
      <rPr>
        <b/>
        <sz val="12"/>
        <rFont val="TH SarabunPSK"/>
        <family val="2"/>
        <charset val="222"/>
      </rPr>
      <t xml:space="preserve"> HCM   </t>
    </r>
    <r>
      <rPr>
        <b/>
        <sz val="12"/>
        <rFont val="Wingdings"/>
        <charset val="2"/>
      </rPr>
      <t>þ</t>
    </r>
    <r>
      <rPr>
        <b/>
        <sz val="12"/>
        <rFont val="TH SarabunPSK"/>
        <family val="2"/>
        <charset val="222"/>
      </rPr>
      <t xml:space="preserve"> KM    </t>
    </r>
    <r>
      <rPr>
        <b/>
        <sz val="12"/>
        <rFont val="Wingdings"/>
        <charset val="2"/>
      </rPr>
      <t>þ</t>
    </r>
    <r>
      <rPr>
        <b/>
        <sz val="12"/>
        <rFont val="TH SarabunPSK"/>
        <family val="2"/>
        <charset val="222"/>
      </rPr>
      <t xml:space="preserve"> IM      ☐ RM     </t>
    </r>
    <r>
      <rPr>
        <b/>
        <sz val="12"/>
        <rFont val="Wingdings"/>
        <charset val="2"/>
      </rPr>
      <t>o</t>
    </r>
    <r>
      <rPr>
        <b/>
        <sz val="12"/>
        <rFont val="TH SarabunPSK"/>
        <family val="2"/>
        <charset val="222"/>
      </rPr>
      <t xml:space="preserve"> IA     ☐ ไม่มี</t>
    </r>
  </si>
  <si>
    <t xml:space="preserve">สนับสนุนเกณฑ์ประเมินผลการดำเนินงานรัฐวิสาหกิจ และสนับสนุนการขับเคลื่อนการจัดการความรู้ในด้าน People (1 ใน 3 ด้าน People Process Technology) ดังนี้ </t>
  </si>
  <si>
    <t>1. ถอดองค์ความรู้ผู้บริหารระดับสูงที่เกษียณอายุภายในปีบัญชี 2568 สนับสนุน ด้านการนำองค์กร ในการเป็นต้นแบบที่ดี (Role Model)</t>
  </si>
  <si>
    <t xml:space="preserve">2. สนับสนุนการเรียนรู้ทั่วถึงทั้งองค์กร สนับสนุนด้านบุคลากร ในการมีส่วนร่วมในการเรียนรู้ การจัดการความรู้ สร้างตัวแบบ และสนับสนุนวัฒนธรรมการเรียนรู้ </t>
  </si>
  <si>
    <t xml:space="preserve">1) เพื่อถอดองค์ความรู้ที่สำคัญจากผู้เกษียณ/ผู้เชี่ยวชาญ </t>
  </si>
  <si>
    <t xml:space="preserve">1) องค์ความรู้ถ่ายทอดสู่พนักงานอย่างทั่วถึงสามารถนำไปปรับใช้ในการปฏิบัติงาน </t>
  </si>
  <si>
    <t xml:space="preserve">2) เพื่อสนับสนุนการเป็นแบบอย่างที่ดีของผู้บริหาร (Role Model) </t>
  </si>
  <si>
    <t xml:space="preserve">2) ธนาคารสามารถเก็บรักษาองค์ความรู้ที่มีคุณค่า </t>
  </si>
  <si>
    <t>3) เพื่อสื่อสาร เผยแพร่ และขยายผลองค์ความรู้สำคัญของธนาคาร</t>
  </si>
  <si>
    <t xml:space="preserve">3) วัฒนธรรมแห่งการเรียนรู้ต่อเนื่องไม่สิ้นสุด </t>
  </si>
  <si>
    <t xml:space="preserve">สื่อองค์ความรู้ </t>
  </si>
  <si>
    <t>อย่างน้อย 10 สื่อองค์ความรู้</t>
  </si>
  <si>
    <t xml:space="preserve">การเรียนรู้สื่อองค์ความรู้ </t>
  </si>
  <si>
    <t xml:space="preserve">เนื้อหาองค์ความรู้เป็นไปตามวัตถุประสงค์ </t>
  </si>
  <si>
    <t xml:space="preserve">การออกแบบกระบวนการในการถอดองค์ความรู้และจัดทำสื่อที่เหมาะสม </t>
  </si>
  <si>
    <t xml:space="preserve">4. โครงการถอดองค์ความรู้ผู้เชี่ยวชาญและผู้บริหาร ธ.ก.ส. (Guru Experience)  </t>
  </si>
  <si>
    <t>1. รวบรวมข้อมูลและกำหนดแนวทาง</t>
  </si>
  <si>
    <t xml:space="preserve">อนุมัติโครงการและงบประมาณ (พน/51785 ลว. 26 พ.ค. 2568) </t>
  </si>
  <si>
    <t>2. ขอบเขตความต้องการ/กระบวนการจัดจ้าง</t>
  </si>
  <si>
    <t>TOR/สัญญาจ้าง</t>
  </si>
  <si>
    <t xml:space="preserve">ได้รับความเห็นชอบรายงานขอจ้างผลิตสื่อฯ โดยวิธีคัดเลือก (พน/67712 ลว. 25 มิ.ย. 2568)
</t>
  </si>
  <si>
    <t>3. ถอดองค์ความรู้และผลิตสื่อองค์ความรู้</t>
  </si>
  <si>
    <t xml:space="preserve">สื่อองค์ความรู้  Guru (MC/ผู้เชี่ยวชาญ) </t>
  </si>
  <si>
    <t xml:space="preserve">- จัดทำสื่อองค์ความรู้ผู้เชี่ยวชาญและผู้บริหาร ธ.ก.ส. แล้วเสร็จ จำนวน 10 องค์ความรู้ แบ่งเป็น
     1. สื่อองค์ความรู้ผู้บริหารระดับสูง ที่เกษียณอายุปีบัญชี 2568 จำนวน 6 ท่าน แล้วเสร็จ (พน/106911 ลว. 8 ก.ย. 2568)
     2. สื่อองค์ความรู้ผู้เชี่ยวชาญแล้วเสร็จ จำนวน 4 ท่าน แล้วเสร็จ (เงินฝาก พัฒนาชนบท สินเชื่อ และบริหารจัดการ NPLs) </t>
  </si>
  <si>
    <t>4. เผยแพร่สื่อองค์ความรู้และติดตามผล</t>
  </si>
  <si>
    <t xml:space="preserve">การเผยแพร่/ผลการเรียนรู้ </t>
  </si>
  <si>
    <t>- เผยแพร่สื่อสารองค์ความรู้ จำนวน 10 องค์ความรู้ ผ่านช่องทางต่าง ๆ ของธนาคารเรียบร้อยแล้ว ได้แก่ Line OA : BAAC Academy , Line OA : BAAC Society , กลุ่ม Facebook : BAAC for Facebook , Website : Knowledge Center/สำนักพัฒนาทรัพยากรมนุษย์ , VDO On Demand และ Line กลุ่มต่าง ๆ ของธนาคาร
- นำส่งสื่อวีดิทัศน์องค์ความรู้ผู้บริหารระดับสูง จำนวน 6 องค์ความรู้ เพื่อสนับสนุนการเรียนรู้และพัฒนา ในทุกหลักสูตรที่ พน. ดำเนินการ (พน/127457 ลว.10 ต.ค. 2568) โดยมีกลุ่มงานที่นำสื่อองค์ความรู้ไปใช้ในหลักสูตร ได้แก่
             1) กลุ่มงานฝึกอบรมตามสายอาชีพ จำนวน 835 คน
             2) กลุ่มงานรองรับธุรกิจธนาคาร จำนวน 1,205 คน 
             3) กลุ่มงานพัฒนาทุนมนุษย์ จำนวน 78 คน
- ส่งเสริมการเรียนรู้ ผ่านกิจกรรม KM WOW WOW ครั้งที่ 8</t>
  </si>
  <si>
    <t xml:space="preserve">ความรู้ในการจัดจ้าง </t>
  </si>
  <si>
    <t xml:space="preserve">ดำเนินงานร่วกับส่วนงานที่เกี่ยวข้อง </t>
  </si>
  <si>
    <t>แผนบูรณาการการทำงานร่วมกับส่วนงานเจ้าของความรู้ (Owner) และ จพ.</t>
  </si>
  <si>
    <t xml:space="preserve">ความเชี่ยวชาญการถอดองค์ความรู้ </t>
  </si>
  <si>
    <t xml:space="preserve">ความสามารถในการถอดองค์ความรู้ </t>
  </si>
  <si>
    <t xml:space="preserve">KM68-5. โครงการผลิตสื่อองค์ความรู้ที่เป็นเลิศ (Best Practice) และองค์ความรู้ที่สำคัญของธนาคาร </t>
  </si>
  <si>
    <t xml:space="preserve">1. ถอดองค์ความรู้ผลการแนวปฏิบัติที่ดีลำดับที่ 1 - 3 ขององค์กร จากกิจกรรมชุมชนนักปฏิบัติ (CoPs) ซึ่งมีที่มาจากการใช้เครื่องมือและองค์ความรู้เป็นฐานในการปฏิบัติงาน  </t>
  </si>
  <si>
    <t>1) เพื่อถอดองค์ความรู้ที่สำคัญจากผู้เกษียณ/ผู้เชี่ยวชาญ และจากชุมชนนักปฏิบัติ (CoPs) ลำดับที่ 1 - 3 ขององค์กร</t>
  </si>
  <si>
    <t>2) เพื่อสนับสนุนกาแบบอย่างจากแนวปฏิบัติที่ดี (Best Practice)</t>
  </si>
  <si>
    <t xml:space="preserve">5. โครงการผลิตสื่อองค์ความรู้ที่เป็นเลิศ (Best Practice) และองค์ความรู้ที่สำคัญของธนาคาร </t>
  </si>
  <si>
    <t>ขออนุมัติโครงการ (พน/53778 ลว. 28 พ.ค. 2568)</t>
  </si>
  <si>
    <t xml:space="preserve"> - ได้รับความเห็นชอบรายงานขอจ้างผลิตสื่อฯ โดยวิธีคัดเลือก (พน/71642 ลว. 1 ก.ค. 2568)
 - ดำเนินการประสานงานกับส่วนงานกลุ่มเป้าหมาย เพื่อเตรียมการสัมภาษณ์ถอดองค์ความรู้
</t>
  </si>
  <si>
    <t>สื่อองค์ความรู้</t>
  </si>
  <si>
    <t>- จัดทำสื่อองค์ความรู้แล้วเสร็จ ทั้งหมด 10 องค์ความรู้ แบ่งเป็น
   1. สื่อองค์ความรู้ CoPs Best Practice จำนวน 5 องค์ความรู้ ได้แก่ 
       1) Data Storytelling (บข.)
       2) 1 CUSTOMER 4 PRODUCTS (สาขาพัทยา)
       3) 4 Kings (สาขาลพบุรี)
       4) MISSION POSSIBLE BSC108 (สาขาสว่างแดนดิน)
       5) NSD (Nakorn Sawan Dashboard) (สาขาลาดยาว)
    2. สื่อองค์ความรู้สาขาที่มีผลการดำเนินงานดีเด่น จำนวน 3 เรื่อง ได้แก่
       1) สาขาท่าตะโก สนจ.นครสวรรค์ (สาขาขนาด Extra)
       2) สาขาเขาคิชฌกูฏ สนจ.เพชรบูรณ์ (สาขาขนาด XL)
       3) สาขากระนวน สนจ.ขอนแก่น (สาขาขนาด L)
    3. สื่อองค์ความรู้จากโครงการที่ได้รับรางวัล SOE จำนวน 2 องค์ความรู้ ได้แก่
       1) BAAC Carbon Credit
       2) BEST (Branch Efficiency Statistic Transformation)</t>
  </si>
  <si>
    <t>เผยแพร่สื่อองค์ความรู้ ทั้งหมด 10 องค์ความรู้ ในช่องทางต่าง ๆ ของธนาคารเรียบร้อยแล้ว ได้แก่ Line OA : BAAC Academy , Line OA : BAAC Society , กลุ่ม Facebook : BAAC for Facebook , Website : Knowledge Center/สำนักพัฒนาทรัพยากรมนุษย์ , VDO On Demand และ Line กลุ่มต่างๆ ของธนาคาร แล้วเสร็จ
- ส่งเสริมการเรียนรู้ ผ่านกิจกรรม KM WOW WOW ครั้งที่ 8</t>
  </si>
  <si>
    <t>KM68-6. โครงการสร้างมาตรฐานการจัดการความรู้ตามแนวทาง ISO30401</t>
  </si>
  <si>
    <t>พัฒนาความรู้ในกระบวนการจัดการความรู้ที่ครอบคลุมกระบวนการที่สำคัญ ได้แก่ การสื่อสาร การประสานความร่วมมือ การเรียนรู้ องค์ความรู้ ความคิดสร้างสรรค์ และนวัตกรรม</t>
  </si>
  <si>
    <t>สามารถนำความรู้ไปใช้เป็นแนวทางในการกำหนดกลยุทธ์ด้านการจัดกการความรู้ให้สอดคล้องกับบริบทองค์กรและกลยุทธ์องค์กร</t>
  </si>
  <si>
    <t xml:space="preserve">สร้างองค์กรแห่งการเรียนรู้ ด้วยมาตรฐานการจัดการความรู้สากล นำการจัดการความรู้สู่การปฏิบัติให้เกิดผลลัพธ์ต่อองค์กร </t>
  </si>
  <si>
    <t>1) เพื่อสร้างความรู้ความเข้าใจมาตรฐาน ISO 30401 ให้แก่ผู้ปฏิบัติ</t>
  </si>
  <si>
    <t>1) ธนาคารมีมาตรฐานการจัดการความรู้เทียบเคียงสากล</t>
  </si>
  <si>
    <t xml:space="preserve">2) เพื่อเตรียมการพัฒนามาตรฐานการจัดการความรู้ของธนาคาร </t>
  </si>
  <si>
    <t xml:space="preserve">2) การจัดการสนับสนุนองค์กรแหล่งการเรียนรู้ </t>
  </si>
  <si>
    <t xml:space="preserve">1. พนักงานเรียนรุ้ผ่านเกณฑ์
</t>
  </si>
  <si>
    <t>ร้อยละ 80</t>
  </si>
  <si>
    <t>2. รายงานผลการศึกษา</t>
  </si>
  <si>
    <t>1 รายงาน</t>
  </si>
  <si>
    <t>ความรู้ความเข้าใจในเกณฑ์/มาตรฐาน ISO 30401</t>
  </si>
  <si>
    <t>ผลประเมินการเรียนรู้ตามเกณฑ์ที่กำหนด</t>
  </si>
  <si>
    <t>ความเข้าใจในเกณฑ์และการนำไปใช้</t>
  </si>
  <si>
    <t xml:space="preserve">การมีส่วนร่วมของผู้บริหารส่วนงาน </t>
  </si>
  <si>
    <t>โครงการสร้างมาตรฐานการจัดการความรู้ตามแนวทาง ISO30401</t>
  </si>
  <si>
    <t>- อนุมัติโครงการและงบประมาณ (พน/46201 ลว. 13 พ.ค. 2568) 
- ประชุมหารือแนวทางในการดำเนินโครงการฯ กับศูนย์พัฒนาองค์ความรู้และนวัตกรรม (KIND by CAMT) วิทยาลัยศิลปะ สื่อ และเทคโนโลยี มหาวิทยาลัยเชียงใหม่ วันที่ 22 พค 2568 (พน/52179 ลว. 26 พ.ค. 2568)</t>
  </si>
  <si>
    <t>2. คัดเลือกหลักสูตร/วิทยากร</t>
  </si>
  <si>
    <t xml:space="preserve">บันทึกจ้างวิทยากร </t>
  </si>
  <si>
    <t>- ได้รับความเห็นชอบรายงานขอจ้างที่ปรึกษา โดยวิธีเฉพาะเจาะจง (พน/57913 ลว. 9 มิ.ย. 2568)
- ลงนามสัญญาจ้างที่ปรึกษา วันที่ 23 ก.ค. 2568</t>
  </si>
  <si>
    <t>3. การพัฒนา/การศึกษา</t>
  </si>
  <si>
    <t xml:space="preserve">ผลประเมินการเรียนรู้/พัฒนา </t>
  </si>
  <si>
    <r>
      <t>-</t>
    </r>
    <r>
      <rPr>
        <b/>
        <sz val="12"/>
        <rFont val="TH SarabunPSK"/>
        <family val="2"/>
      </rPr>
      <t xml:space="preserve"> จัดอบรมเชิงปฏิบัติการในหลักสูตรพัฒนามาตรฐานระบบการจัดการความรู้ ISO 30401 : 2018 </t>
    </r>
    <r>
      <rPr>
        <sz val="12"/>
        <rFont val="TH SarabunPSK"/>
        <family val="2"/>
      </rPr>
      <t>จำนวนทั้งสิ้น 5 หัวข้อวิชาเป็นระยะเวลารวมทั้งสิ้น 60 ชั่วโมง ซึ่งเป็นหลักสูตรที่มีความต่อเนื่อง โดยกำหนดให้มีการอบรมจำนวนทั้งสิ้น 10 ครั้ง ตั้งแต่เดือนสิงหาคม 2568 – เดือนมกราคม 2569 ดำเนินการแล้วเสร็จ ดังนี้</t>
    </r>
    <r>
      <rPr>
        <sz val="12"/>
        <rFont val="TH SarabunPSK"/>
        <family val="2"/>
        <charset val="222"/>
      </rPr>
      <t xml:space="preserve">
     ครั้งที่ 1 วันที่ 13 ส.ค. 2568 (พน/90482 ลว. 7 ส.ค. 2568)  
     ครั้งที่ 2 วันที่ 27 ส.ค. 2568 รูปแบบออนไลน์ (พน/95251 ลว. 19 ส.ค. 2568) 
     ครั้งที่ 3 วันที่ 15 ก.ย. 2568 (พน/104402 ลว. 3 ก.ย. 2568) 
     ครั้งที่ 4 วันที่ 16 ก.ย. 2568 (พน/104402 ลว. 3 ก.ย. 2568) 
     ครั้งที่ 5 วันที่ 6 ต.ค. 2568  (พน/121662 ลว. 30 ก.ย. 2568)
     ครั้งที่ 6 วันที่ 20 ต.ค. 2568 (พน/127453 ลว. 10 ต.ค. 2568)
     ครั้งที่ 7 วันที่ 10 พ.ย. 2568 (พน/138987 ลว. 3 พ.ย. 2568)   
     ครั้งที่ 8 วันที่ 15 ธ.ค. 2568 (พน/158987 ลว. 9 ธ.ค. 2568)  
     ครี้งที่ 9-10 วันที่ 12-13 ม.ค. 2569 (พน/1261 ลว. 6 ม.ค. 2569)</t>
    </r>
  </si>
  <si>
    <t>4. ติดตามผลการนำไปใช้</t>
  </si>
  <si>
    <t>รายงานผลการศึกษา/แผนเตรียมความพร้อม</t>
  </si>
  <si>
    <t xml:space="preserve">- รายงานการตรวจติดตามภายใน (Auditing Report) เพื่อสอบทานประสิทธิภาพ กระบวนการจัดการความรู้ เตรียมความพร้อมในการขอการรับรอง ISO30401 : 2018
- วันที่ 25 ก.พ. 2569 - ประชุมซักซ้อมก่อนเข้าร่วมรับการตรวจประเมิน
- วันที่ 2 มี.ค. 2569 - การตรวจประเมินระยะที่ 1 (Document Review)  
- วันที่ 23 และ 30-31 มี.ค. 2569 การตรวจประเมินระยะที่ 2 (Certification Audit) </t>
  </si>
  <si>
    <t xml:space="preserve">แผนการดำเนินงานร่วมกับส่วนงานที่เกี่ยวข้อง </t>
  </si>
  <si>
    <t xml:space="preserve">KM68-7. โครงการพัฒนาพนักงานด้านการจัดการความรู้ </t>
  </si>
  <si>
    <t>1) เพื่อพัฒนาความรู้ทีมงานด้านการจัดการความรู้</t>
  </si>
  <si>
    <t>1) พัฒนาความรู้ทีมงานด้านการจัดการความรู้</t>
  </si>
  <si>
    <t>2) เพื่อให้ทีมงานสามารถขับเคลื่อนภารกิจด้านการจัดการความรู้ได้อย่างมีประสิทธิภาพ</t>
  </si>
  <si>
    <t>2) สามารถนำความรู้ที่ได้มาพัฒนางานด้านการจัดการความรู้ขององค์กร</t>
  </si>
  <si>
    <t xml:space="preserve">พนักงานเรียนรุ้ผ่านเกณฑ์
</t>
  </si>
  <si>
    <t>ด้านบุคลากร</t>
  </si>
  <si>
    <t>ความรู้ความเข้าใจด้านการจัดการความรู้</t>
  </si>
  <si>
    <t xml:space="preserve">โครงการพัฒนาพนักงานด้านการจัดการความรู้ </t>
  </si>
  <si>
    <t>รายงานความคืบหน้าในการดำเนินงานโครงการพัฒนาพนักงานด้านการจัดการความรู้ (พน/54809 ลว. 30 พ.ค. 2568)</t>
  </si>
  <si>
    <t xml:space="preserve">บันทึกจ้างวิทยากร/หลักสูตร </t>
  </si>
  <si>
    <t>อนุมัติหลักสูตรด้านการจัดการความรู้ เพื่อพัฒนาทีมงานด้านการจัดการความรู้ ให้เป็นไปตามกรอบแผนการพัฒนาตาม Training &amp; Development Roadmap (TDRM) จำนวน 2 หลักสูตร ได้แก่ หลักสูตร Canva Workshop และ หลักสูตร All in your phone Workshop  (พน/85924 ลว. 30 ก.ค. 2568)</t>
  </si>
  <si>
    <t>- ทีมงานฯ ได้ผ่านการอบรมหลักสูตรด้านการจัดการความรู้ จำนวน 4 หลักสูตร ได้แก่
1. หลักสูตร All in your phone Workshop แล้วเสร็จ เมื่อวันที่ 16 ส.ค. 2568
2. หลักสูตร Canva Workshop เมื่อวันที่ 23 ส.ค. 2568
3. หลักสูตร “พิธีกรมืออาชีพ รุ่นที่ 16 จากบริษัท อสมท. จำกัด (มหาชน) เมื่อวันที่ 22 ม.ค. 2569
4. หลักสูตร พูดปังดั่งพิธีกรมืออาชีพ (Speak Like Pro) รุ่นที่ 9 เมื่อวันที่ 26 ก.พ. 2569</t>
  </si>
  <si>
    <t>รายงานผลการเรียนรู้</t>
  </si>
  <si>
    <t>- ทีมงานฯ ได้นำองค์ความรู้ที่ได้รับจากการอบรมมาประยุกต์ใช้ในการออกแบบและพัฒนาสื่อการเรียนรู้ รวมถึงสื่อประชาสัมพันธ์ด้านการจัดการความรู้ (KM) เพื่อสนับสนุนโครงการพัฒนาศักยภาพบุคลากรและเครือข่ายการจัดการความรู้ อาทิ สื่อ Voice of Leaders ด้าน KM และ KM Weekly</t>
  </si>
  <si>
    <t>การกำกับติดตามผลการประเมิน</t>
  </si>
  <si>
    <t>แบบฟอร์ม (Form)</t>
  </si>
  <si>
    <t>หมายเลขเอกสาร</t>
  </si>
  <si>
    <t>แก้ไขครั้งที่</t>
  </si>
  <si>
    <t>วันที่มีผลบังคับใช้</t>
  </si>
  <si>
    <t xml:space="preserve">หน้าที่ </t>
  </si>
  <si>
    <t>1 จาก 1</t>
  </si>
  <si>
    <t>BAACKM-FM-09</t>
  </si>
  <si>
    <t xml:space="preserve"> ผลการดำเนินงาน (Action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</si>
</sst>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87" formatCode="_-* #,##0_-;\-* #,##0_-;_-* &quot;-&quot;??_-;_-@_-"/>
    <numFmt numFmtId="188" formatCode="0.0%"/>
  </numFmts>
  <fonts count="28">
    <font>
      <sz val="11"/>
      <color theme="1"/>
      <name val="Tahoma"/>
      <family val="2"/>
      <charset val="222"/>
      <scheme val="minor"/>
    </font>
    <font>
      <sz val="11"/>
      <color theme="1"/>
      <name val="Tahoma"/>
      <family val="2"/>
      <scheme val="minor"/>
    </font>
    <font>
      <sz val="12"/>
      <name val="TH SarabunPSK"/>
      <family val="2"/>
      <charset val="222"/>
    </font>
    <font>
      <b/>
      <sz val="12"/>
      <color theme="1"/>
      <name val="TH SarabunPSK"/>
      <family val="2"/>
    </font>
    <font>
      <b/>
      <sz val="12"/>
      <name val="TH SarabunPSK"/>
      <family val="2"/>
    </font>
    <font>
      <b/>
      <sz val="11"/>
      <color theme="1"/>
      <name val="TH SarabunPSK"/>
      <family val="2"/>
    </font>
    <font>
      <b/>
      <sz val="14"/>
      <name val="TH SarabunPSK"/>
      <family val="2"/>
      <charset val="222"/>
    </font>
    <font>
      <sz val="12"/>
      <name val="TH SarabunPSK"/>
      <family val="2"/>
    </font>
    <font>
      <b/>
      <sz val="12"/>
      <name val="TH SarabunPSK"/>
      <family val="2"/>
      <charset val="222"/>
    </font>
    <font>
      <sz val="12"/>
      <color theme="1"/>
      <name val="TH SarabunPSK"/>
      <family val="2"/>
    </font>
    <font>
      <sz val="12"/>
      <color rgb="FFFF0000"/>
      <name val="TH SarabunPSK"/>
      <family val="2"/>
    </font>
    <font>
      <b/>
      <sz val="14"/>
      <name val="TH SarabunPSK"/>
      <family val="2"/>
    </font>
    <font>
      <sz val="12"/>
      <color rgb="FFFF0000"/>
      <name val="TH SarabunPSK"/>
      <family val="2"/>
      <charset val="222"/>
    </font>
    <font>
      <b/>
      <sz val="12"/>
      <name val="Wingdings"/>
      <charset val="2"/>
    </font>
    <font>
      <sz val="12"/>
      <name val="Tahoma"/>
      <family val="2"/>
    </font>
    <font>
      <sz val="10.8"/>
      <name val="TH SarabunPSK"/>
      <family val="2"/>
    </font>
    <font>
      <sz val="12"/>
      <color indexed="8"/>
      <name val="TH SarabunPSK"/>
      <family val="2"/>
    </font>
    <font>
      <sz val="12"/>
      <color theme="1"/>
      <name val="Tahoma"/>
      <family val="2"/>
      <scheme val="minor"/>
    </font>
    <font>
      <b/>
      <sz val="12"/>
      <color rgb="FFFF0000"/>
      <name val="TH SarabunPSK"/>
      <family val="2"/>
    </font>
    <font>
      <sz val="12"/>
      <color theme="1"/>
      <name val="TH SarabunPSK"/>
      <family val="2"/>
      <charset val="222"/>
    </font>
    <font>
      <sz val="11"/>
      <name val="TH SarabunPSK"/>
      <family val="2"/>
    </font>
    <font>
      <b/>
      <sz val="13.2"/>
      <name val="TH SarabunPSK"/>
      <family val="2"/>
      <charset val="222"/>
    </font>
    <font>
      <b/>
      <sz val="12"/>
      <color rgb="FFFF0000"/>
      <name val="TH SarabunPSK"/>
      <family val="2"/>
      <charset val="222"/>
    </font>
    <font>
      <sz val="14"/>
      <color theme="1"/>
      <name val="TH SarabunPSK"/>
      <family val="2"/>
    </font>
    <font>
      <sz val="14"/>
      <name val="Cordia New"/>
      <family val="2"/>
    </font>
    <font>
      <b/>
      <sz val="16"/>
      <name val="TH Sarabun New"/>
      <family val="2"/>
    </font>
    <font>
      <b/>
      <sz val="20"/>
      <name val="TH SarabunPSK"/>
      <family val="2"/>
    </font>
    <font>
      <b/>
      <sz val="20"/>
      <color theme="1"/>
      <name val="TH SarabunPSK"/>
      <family val="2"/>
    </font>
  </fonts>
  <fills count="8">
    <fill>
      <patternFill patternType="none"/>
    </fill>
    <fill>
      <patternFill patternType="gray125"/>
    </fill>
    <fill>
      <patternFill patternType="solid">
        <fgColor rgb="FFE7E6E6"/>
        <bgColor indexed="64"/>
      </patternFill>
    </fill>
    <fill>
      <patternFill patternType="solid">
        <fgColor theme="2"/>
        <bgColor indexed="64"/>
      </patternFill>
    </fill>
    <fill>
      <patternFill patternType="solid">
        <fgColor theme="0"/>
        <bgColor indexed="64"/>
      </patternFill>
    </fill>
    <fill>
      <patternFill patternType="solid">
        <fgColor rgb="FF79FFBC"/>
        <bgColor indexed="64"/>
      </patternFill>
    </fill>
    <fill>
      <patternFill patternType="solid">
        <fgColor theme="0" tint="-4.9989318521683403E-2"/>
        <bgColor indexed="64"/>
      </patternFill>
    </fill>
    <fill>
      <patternFill patternType="solid">
        <fgColor theme="9" tint="0.59999389629810485"/>
        <bgColor indexed="64"/>
      </patternFill>
    </fill>
  </fills>
  <borders count="176">
    <border>
      <left/>
      <right/>
      <top/>
      <bottom/>
      <diagonal/>
    </border>
    <border>
      <left/>
      <right style="thin">
        <color theme="1"/>
      </right>
      <top style="hair">
        <color theme="0" tint="-0.24994659260841701"/>
      </top>
      <bottom style="thin">
        <color indexed="64"/>
      </bottom>
      <diagonal/>
    </border>
    <border>
      <left/>
      <right/>
      <top style="hair">
        <color theme="0" tint="-0.24994659260841701"/>
      </top>
      <bottom style="thin">
        <color indexed="64"/>
      </bottom>
      <diagonal/>
    </border>
    <border>
      <left style="thin">
        <color indexed="64"/>
      </left>
      <right/>
      <top style="hair">
        <color theme="0" tint="-0.24994659260841701"/>
      </top>
      <bottom style="thin">
        <color indexed="64"/>
      </bottom>
      <diagonal/>
    </border>
    <border>
      <left/>
      <right style="thin">
        <color indexed="64"/>
      </right>
      <top style="hair">
        <color theme="0" tint="-0.24994659260841701"/>
      </top>
      <bottom style="thin">
        <color indexed="64"/>
      </bottom>
      <diagonal/>
    </border>
    <border>
      <left style="thin">
        <color indexed="64"/>
      </left>
      <right style="thin">
        <color indexed="64"/>
      </right>
      <top style="hair">
        <color theme="0" tint="-0.24994659260841701"/>
      </top>
      <bottom style="thin">
        <color indexed="64"/>
      </bottom>
      <diagonal/>
    </border>
    <border>
      <left/>
      <right style="thin">
        <color indexed="64"/>
      </right>
      <top/>
      <bottom style="thin">
        <color indexed="64"/>
      </bottom>
      <diagonal/>
    </border>
    <border>
      <left style="thin">
        <color theme="1"/>
      </left>
      <right/>
      <top/>
      <bottom style="thin">
        <color indexed="64"/>
      </bottom>
      <diagonal/>
    </border>
    <border>
      <left/>
      <right style="thin">
        <color theme="1"/>
      </right>
      <top style="thin">
        <color indexed="64"/>
      </top>
      <bottom style="hair">
        <color theme="0" tint="-0.24994659260841701"/>
      </bottom>
      <diagonal/>
    </border>
    <border>
      <left/>
      <right/>
      <top style="thin">
        <color indexed="64"/>
      </top>
      <bottom style="hair">
        <color theme="0" tint="-0.24994659260841701"/>
      </bottom>
      <diagonal/>
    </border>
    <border>
      <left style="thin">
        <color indexed="64"/>
      </left>
      <right/>
      <top style="thin">
        <color indexed="64"/>
      </top>
      <bottom style="hair">
        <color theme="0" tint="-0.24994659260841701"/>
      </bottom>
      <diagonal/>
    </border>
    <border>
      <left/>
      <right style="thin">
        <color indexed="64"/>
      </right>
      <top style="thin">
        <color indexed="64"/>
      </top>
      <bottom style="hair">
        <color theme="0" tint="-0.24994659260841701"/>
      </bottom>
      <diagonal/>
    </border>
    <border>
      <left style="thin">
        <color indexed="64"/>
      </left>
      <right style="thin">
        <color indexed="64"/>
      </right>
      <top style="thin">
        <color indexed="64"/>
      </top>
      <bottom style="hair">
        <color theme="0" tint="-0.24994659260841701"/>
      </bottom>
      <diagonal/>
    </border>
    <border>
      <left/>
      <right style="thin">
        <color indexed="64"/>
      </right>
      <top/>
      <bottom/>
      <diagonal/>
    </border>
    <border>
      <left style="thin">
        <color theme="1"/>
      </left>
      <right/>
      <top/>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theme="1"/>
      </left>
      <right/>
      <top style="thin">
        <color indexed="64"/>
      </top>
      <bottom/>
      <diagonal/>
    </border>
    <border>
      <left/>
      <right style="thin">
        <color theme="1"/>
      </right>
      <top style="thin">
        <color indexed="64"/>
      </top>
      <bottom style="thin">
        <color indexed="64"/>
      </bottom>
      <diagonal/>
    </border>
    <border>
      <left/>
      <right style="thin">
        <color theme="1"/>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1"/>
      </left>
      <right/>
      <top style="thin">
        <color indexed="64"/>
      </top>
      <bottom style="thin">
        <color indexed="64"/>
      </bottom>
      <diagonal/>
    </border>
    <border>
      <left style="thin">
        <color indexed="64"/>
      </left>
      <right style="thin">
        <color theme="1"/>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theme="1"/>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theme="1"/>
      </left>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right/>
      <top style="thin">
        <color indexed="64"/>
      </top>
      <bottom/>
      <diagonal/>
    </border>
    <border>
      <left style="thin">
        <color indexed="64"/>
      </left>
      <right style="thin">
        <color theme="1"/>
      </right>
      <top/>
      <bottom style="thin">
        <color indexed="64"/>
      </bottom>
      <diagonal/>
    </border>
    <border>
      <left/>
      <right style="thin">
        <color theme="1"/>
      </right>
      <top style="thin">
        <color indexed="64"/>
      </top>
      <bottom style="hair">
        <color theme="0" tint="-0.249977111117893"/>
      </bottom>
      <diagonal/>
    </border>
    <border>
      <left/>
      <right/>
      <top style="thin">
        <color indexed="64"/>
      </top>
      <bottom style="hair">
        <color theme="0" tint="-0.249977111117893"/>
      </bottom>
      <diagonal/>
    </border>
    <border>
      <left style="thin">
        <color indexed="64"/>
      </left>
      <right/>
      <top style="thin">
        <color indexed="64"/>
      </top>
      <bottom style="hair">
        <color theme="0" tint="-0.249977111117893"/>
      </bottom>
      <diagonal/>
    </border>
    <border>
      <left style="thin">
        <color indexed="64"/>
      </left>
      <right style="thin">
        <color indexed="64"/>
      </right>
      <top style="thin">
        <color indexed="64"/>
      </top>
      <bottom style="hair">
        <color theme="0" tint="-0.249977111117893"/>
      </bottom>
      <diagonal/>
    </border>
    <border>
      <left/>
      <right style="thin">
        <color theme="1"/>
      </right>
      <top/>
      <bottom style="thin">
        <color indexed="64"/>
      </bottom>
      <diagonal/>
    </border>
    <border>
      <left/>
      <right style="thin">
        <color indexed="64"/>
      </right>
      <top style="hair">
        <color theme="0" tint="-0.249977111117893"/>
      </top>
      <bottom style="thin">
        <color indexed="64"/>
      </bottom>
      <diagonal/>
    </border>
    <border>
      <left style="thin">
        <color indexed="64"/>
      </left>
      <right/>
      <top style="hair">
        <color theme="0" tint="-0.249977111117893"/>
      </top>
      <bottom style="thin">
        <color indexed="64"/>
      </bottom>
      <diagonal/>
    </border>
    <border>
      <left/>
      <right style="thin">
        <color indexed="64"/>
      </right>
      <top style="hair">
        <color theme="0" tint="-0.249977111117893"/>
      </top>
      <bottom style="hair">
        <color theme="0" tint="-0.249977111117893"/>
      </bottom>
      <diagonal/>
    </border>
    <border>
      <left style="thin">
        <color indexed="64"/>
      </left>
      <right/>
      <top style="hair">
        <color theme="0" tint="-0.249977111117893"/>
      </top>
      <bottom style="hair">
        <color theme="0" tint="-0.249977111117893"/>
      </bottom>
      <diagonal/>
    </border>
    <border>
      <left/>
      <right style="thin">
        <color indexed="64"/>
      </right>
      <top style="hair">
        <color theme="0" tint="-0.24994659260841701"/>
      </top>
      <bottom style="hair">
        <color theme="0" tint="-0.24994659260841701"/>
      </bottom>
      <diagonal/>
    </border>
    <border>
      <left style="thin">
        <color indexed="64"/>
      </left>
      <right/>
      <top style="hair">
        <color theme="0" tint="-0.24994659260841701"/>
      </top>
      <bottom style="hair">
        <color theme="0" tint="-0.24994659260841701"/>
      </bottom>
      <diagonal/>
    </border>
    <border>
      <left/>
      <right style="thin">
        <color indexed="64"/>
      </right>
      <top style="thin">
        <color theme="1"/>
      </top>
      <bottom style="hair">
        <color theme="0" tint="-0.249977111117893"/>
      </bottom>
      <diagonal/>
    </border>
    <border>
      <left/>
      <right/>
      <top style="thin">
        <color theme="1"/>
      </top>
      <bottom style="hair">
        <color theme="0" tint="-0.249977111117893"/>
      </bottom>
      <diagonal/>
    </border>
    <border>
      <left style="thin">
        <color indexed="64"/>
      </left>
      <right/>
      <top style="thin">
        <color theme="1"/>
      </top>
      <bottom style="hair">
        <color theme="0" tint="-0.249977111117893"/>
      </bottom>
      <diagonal/>
    </border>
    <border>
      <left style="thin">
        <color indexed="64"/>
      </left>
      <right/>
      <top style="thin">
        <color theme="1"/>
      </top>
      <bottom/>
      <diagonal/>
    </border>
    <border>
      <left style="thin">
        <color rgb="FF000000"/>
      </left>
      <right/>
      <top style="thin">
        <color theme="1"/>
      </top>
      <bottom/>
      <diagonal/>
    </border>
    <border>
      <left/>
      <right style="thin">
        <color indexed="64"/>
      </right>
      <top style="thin">
        <color indexed="64"/>
      </top>
      <bottom style="hair">
        <color theme="0" tint="-0.249977111117893"/>
      </bottom>
      <diagonal/>
    </border>
    <border>
      <left/>
      <right/>
      <top style="hair">
        <color theme="0" tint="-0.249977111117893"/>
      </top>
      <bottom/>
      <diagonal/>
    </border>
    <border>
      <left style="thin">
        <color indexed="64"/>
      </left>
      <right/>
      <top style="hair">
        <color theme="0" tint="-0.249977111117893"/>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right/>
      <top/>
      <bottom style="thin">
        <color rgb="FF000000"/>
      </bottom>
      <diagonal/>
    </border>
    <border>
      <left style="thin">
        <color indexed="64"/>
      </left>
      <right/>
      <top style="hair">
        <color indexed="64"/>
      </top>
      <bottom style="thin">
        <color indexed="64"/>
      </bottom>
      <diagonal/>
    </border>
    <border>
      <left/>
      <right style="thin">
        <color indexed="64"/>
      </right>
      <top style="hair">
        <color theme="0" tint="-0.249977111117893"/>
      </top>
      <bottom/>
      <diagonal/>
    </border>
    <border>
      <left style="thin">
        <color indexed="64"/>
      </left>
      <right style="thin">
        <color theme="1"/>
      </right>
      <top style="thin">
        <color indexed="64"/>
      </top>
      <bottom style="thin">
        <color theme="1"/>
      </bottom>
      <diagonal/>
    </border>
    <border>
      <left style="thin">
        <color indexed="64"/>
      </left>
      <right style="thin">
        <color indexed="64"/>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theme="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theme="1"/>
      </right>
      <top style="hair">
        <color theme="0" tint="-0.24994659260841701"/>
      </top>
      <bottom/>
      <diagonal/>
    </border>
    <border>
      <left style="thin">
        <color indexed="64"/>
      </left>
      <right style="thin">
        <color indexed="64"/>
      </right>
      <top style="hair">
        <color theme="0" tint="-0.24994659260841701"/>
      </top>
      <bottom/>
      <diagonal/>
    </border>
    <border>
      <left style="thin">
        <color indexed="64"/>
      </left>
      <right style="thin">
        <color indexed="64"/>
      </right>
      <top style="hair">
        <color theme="0" tint="-0.249977111117893"/>
      </top>
      <bottom/>
      <diagonal/>
    </border>
    <border>
      <left/>
      <right/>
      <top style="hair">
        <color theme="0" tint="-0.249977111117893"/>
      </top>
      <bottom style="thin">
        <color indexed="64"/>
      </bottom>
      <diagonal/>
    </border>
    <border>
      <left style="thin">
        <color theme="1"/>
      </left>
      <right/>
      <top style="hair">
        <color theme="0" tint="-0.249977111117893"/>
      </top>
      <bottom style="thin">
        <color indexed="64"/>
      </bottom>
      <diagonal/>
    </border>
    <border>
      <left style="thin">
        <color indexed="64"/>
      </left>
      <right style="thin">
        <color theme="1"/>
      </right>
      <top style="hair">
        <color theme="0" tint="-0.24994659260841701"/>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style="thin">
        <color indexed="64"/>
      </left>
      <right style="thin">
        <color indexed="64"/>
      </right>
      <top style="hair">
        <color theme="0" tint="-0.249977111117893"/>
      </top>
      <bottom style="hair">
        <color theme="0" tint="-0.249977111117893"/>
      </bottom>
      <diagonal/>
    </border>
    <border>
      <left/>
      <right/>
      <top style="hair">
        <color theme="0" tint="-0.249977111117893"/>
      </top>
      <bottom style="hair">
        <color theme="0" tint="-0.249977111117893"/>
      </bottom>
      <diagonal/>
    </border>
    <border>
      <left style="thin">
        <color theme="1"/>
      </left>
      <right/>
      <top style="hair">
        <color theme="0" tint="-0.249977111117893"/>
      </top>
      <bottom style="hair">
        <color theme="0" tint="-0.249977111117893"/>
      </bottom>
      <diagonal/>
    </border>
    <border>
      <left style="thin">
        <color indexed="64"/>
      </left>
      <right style="thin">
        <color theme="1"/>
      </right>
      <top style="thin">
        <color indexed="64"/>
      </top>
      <bottom/>
      <diagonal/>
    </border>
    <border>
      <left style="thin">
        <color theme="1"/>
      </left>
      <right/>
      <top style="thin">
        <color indexed="64"/>
      </top>
      <bottom style="hair">
        <color theme="0" tint="-0.249977111117893"/>
      </bottom>
      <diagonal/>
    </border>
    <border>
      <left/>
      <right style="thin">
        <color theme="1"/>
      </right>
      <top style="hair">
        <color theme="0" tint="-0.24994659260841701"/>
      </top>
      <bottom/>
      <diagonal/>
    </border>
    <border>
      <left/>
      <right/>
      <top style="hair">
        <color theme="0" tint="-0.24994659260841701"/>
      </top>
      <bottom/>
      <diagonal/>
    </border>
    <border>
      <left/>
      <right style="thin">
        <color theme="1"/>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thin">
        <color indexed="64"/>
      </right>
      <top/>
      <bottom style="hair">
        <color theme="0" tint="-0.249977111117893"/>
      </bottom>
      <diagonal/>
    </border>
    <border>
      <left/>
      <right/>
      <top/>
      <bottom style="hair">
        <color theme="0" tint="-0.249977111117893"/>
      </bottom>
      <diagonal/>
    </border>
    <border>
      <left/>
      <right style="thin">
        <color theme="1"/>
      </right>
      <top style="thin">
        <color indexed="64"/>
      </top>
      <bottom/>
      <diagonal/>
    </border>
    <border>
      <left/>
      <right style="thin">
        <color theme="1"/>
      </right>
      <top style="hair">
        <color indexed="64"/>
      </top>
      <bottom style="thin">
        <color indexed="64"/>
      </bottom>
      <diagonal/>
    </border>
    <border>
      <left style="thin">
        <color theme="1"/>
      </left>
      <right/>
      <top style="thin">
        <color theme="0" tint="-0.24994659260841701"/>
      </top>
      <bottom/>
      <diagonal/>
    </border>
    <border>
      <left/>
      <right style="thin">
        <color theme="1"/>
      </right>
      <top style="hair">
        <color indexed="64"/>
      </top>
      <bottom style="hair">
        <color indexed="64"/>
      </bottom>
      <diagonal/>
    </border>
    <border>
      <left/>
      <right style="thin">
        <color theme="1"/>
      </right>
      <top style="thin">
        <color indexed="64"/>
      </top>
      <bottom style="hair">
        <color indexed="64"/>
      </bottom>
      <diagonal/>
    </border>
    <border>
      <left/>
      <right/>
      <top style="thin">
        <color indexed="64"/>
      </top>
      <bottom style="hair">
        <color indexed="64"/>
      </bottom>
      <diagonal/>
    </border>
    <border>
      <left style="thin">
        <color theme="1"/>
      </left>
      <right/>
      <top style="thin">
        <color indexed="64"/>
      </top>
      <bottom style="thin">
        <color theme="0" tint="-0.24994659260841701"/>
      </bottom>
      <diagonal/>
    </border>
    <border>
      <left style="thin">
        <color indexed="64"/>
      </left>
      <right style="thin">
        <color theme="1"/>
      </right>
      <top style="thin">
        <color theme="0" tint="-0.24994659260841701"/>
      </top>
      <bottom/>
      <diagonal/>
    </border>
    <border>
      <left style="thin">
        <color indexed="64"/>
      </left>
      <right/>
      <top style="thin">
        <color theme="0" tint="-0.24994659260841701"/>
      </top>
      <bottom/>
      <diagonal/>
    </border>
    <border>
      <left style="thin">
        <color theme="1"/>
      </left>
      <right style="thin">
        <color indexed="64"/>
      </right>
      <top style="thin">
        <color theme="0" tint="-0.24994659260841701"/>
      </top>
      <bottom/>
      <diagonal/>
    </border>
    <border>
      <left/>
      <right style="thin">
        <color theme="1"/>
      </right>
      <top style="thin">
        <color theme="0" tint="-0.24994659260841701"/>
      </top>
      <bottom/>
      <diagonal/>
    </border>
    <border>
      <left/>
      <right/>
      <top style="thin">
        <color theme="0" tint="-0.24994659260841701"/>
      </top>
      <bottom/>
      <diagonal/>
    </border>
    <border>
      <left style="thin">
        <color indexed="64"/>
      </left>
      <right style="thin">
        <color theme="1"/>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theme="1"/>
      </left>
      <right style="thin">
        <color indexed="64"/>
      </right>
      <top style="thin">
        <color theme="0" tint="-0.24994659260841701"/>
      </top>
      <bottom style="thin">
        <color theme="0" tint="-0.24994659260841701"/>
      </bottom>
      <diagonal/>
    </border>
    <border>
      <left/>
      <right style="thin">
        <color theme="1"/>
      </right>
      <top/>
      <bottom style="thin">
        <color theme="0" tint="-0.24994659260841701"/>
      </bottom>
      <diagonal/>
    </border>
    <border>
      <left style="thin">
        <color theme="1"/>
      </left>
      <right/>
      <top/>
      <bottom style="thin">
        <color theme="0" tint="-0.24994659260841701"/>
      </bottom>
      <diagonal/>
    </border>
    <border>
      <left/>
      <right style="thin">
        <color theme="1"/>
      </right>
      <top style="hair">
        <color theme="0" tint="-0.24994659260841701"/>
      </top>
      <bottom style="thin">
        <color theme="0" tint="-0.24994659260841701"/>
      </bottom>
      <diagonal/>
    </border>
    <border>
      <left/>
      <right/>
      <top style="hair">
        <color theme="0" tint="-0.24994659260841701"/>
      </top>
      <bottom style="thin">
        <color theme="0" tint="-0.24994659260841701"/>
      </bottom>
      <diagonal/>
    </border>
    <border>
      <left style="thin">
        <color indexed="64"/>
      </left>
      <right/>
      <top style="hair">
        <color theme="0" tint="-0.24994659260841701"/>
      </top>
      <bottom style="thin">
        <color theme="0" tint="-0.24994659260841701"/>
      </bottom>
      <diagonal/>
    </border>
    <border>
      <left style="thin">
        <color theme="1"/>
      </left>
      <right style="thin">
        <color indexed="64"/>
      </right>
      <top/>
      <bottom/>
      <diagonal/>
    </border>
    <border>
      <left style="thin">
        <color indexed="64"/>
      </left>
      <right style="thin">
        <color theme="1"/>
      </right>
      <top style="thin">
        <color theme="0" tint="-0.24994659260841701"/>
      </top>
      <bottom style="hair">
        <color theme="0" tint="-0.24994659260841701"/>
      </bottom>
      <diagonal/>
    </border>
    <border>
      <left style="thin">
        <color indexed="64"/>
      </left>
      <right/>
      <top style="thin">
        <color theme="0" tint="-0.24994659260841701"/>
      </top>
      <bottom style="hair">
        <color theme="0" tint="-0.24994659260841701"/>
      </bottom>
      <diagonal/>
    </border>
    <border>
      <left style="thin">
        <color indexed="64"/>
      </left>
      <right style="thin">
        <color theme="1"/>
      </right>
      <top style="thin">
        <color theme="1"/>
      </top>
      <bottom style="thin">
        <color theme="0" tint="-0.24994659260841701"/>
      </bottom>
      <diagonal/>
    </border>
    <border>
      <left style="thin">
        <color indexed="64"/>
      </left>
      <right/>
      <top style="thin">
        <color theme="1"/>
      </top>
      <bottom style="thin">
        <color theme="0" tint="-0.24994659260841701"/>
      </bottom>
      <diagonal/>
    </border>
    <border>
      <left style="thin">
        <color theme="1"/>
      </left>
      <right style="thin">
        <color indexed="64"/>
      </right>
      <top style="thin">
        <color theme="1"/>
      </top>
      <bottom style="thin">
        <color theme="0" tint="-0.24994659260841701"/>
      </bottom>
      <diagonal/>
    </border>
    <border>
      <left/>
      <right style="thin">
        <color rgb="FF000000"/>
      </right>
      <top style="hair">
        <color indexed="64"/>
      </top>
      <bottom style="hair">
        <color indexed="64"/>
      </bottom>
      <diagonal/>
    </border>
    <border>
      <left/>
      <right style="thin">
        <color indexed="64"/>
      </right>
      <top style="thin">
        <color indexed="64"/>
      </top>
      <bottom style="hair">
        <color indexed="64"/>
      </bottom>
      <diagonal/>
    </border>
    <border>
      <left style="thin">
        <color rgb="FF000000"/>
      </left>
      <right/>
      <top/>
      <bottom style="thin">
        <color rgb="FF000000"/>
      </bottom>
      <diagonal/>
    </border>
    <border>
      <left style="thin">
        <color rgb="FF000000"/>
      </left>
      <right/>
      <top/>
      <bottom style="thin">
        <color indexed="64"/>
      </bottom>
      <diagonal/>
    </border>
    <border>
      <left style="thin">
        <color indexed="64"/>
      </left>
      <right style="thin">
        <color rgb="FF000000"/>
      </right>
      <top style="hair">
        <color theme="0" tint="-0.249977111117893"/>
      </top>
      <bottom style="hair">
        <color theme="0" tint="-0.249977111117893"/>
      </bottom>
      <diagonal/>
    </border>
    <border>
      <left style="thin">
        <color rgb="FF000000"/>
      </left>
      <right/>
      <top style="hair">
        <color theme="0" tint="-0.249977111117893"/>
      </top>
      <bottom style="hair">
        <color theme="0" tint="-0.249977111117893"/>
      </bottom>
      <diagonal/>
    </border>
    <border>
      <left style="thin">
        <color indexed="64"/>
      </left>
      <right style="thin">
        <color rgb="FF000000"/>
      </right>
      <top style="thin">
        <color theme="1"/>
      </top>
      <bottom/>
      <diagonal/>
    </border>
    <border>
      <left style="thin">
        <color indexed="64"/>
      </left>
      <right/>
      <top/>
      <bottom style="hair">
        <color theme="0" tint="-0.249977111117893"/>
      </bottom>
      <diagonal/>
    </border>
    <border>
      <left/>
      <right style="thin">
        <color theme="1"/>
      </right>
      <top style="hair">
        <color theme="0" tint="-0.24994659260841701"/>
      </top>
      <bottom style="hair">
        <color theme="0" tint="-0.14996795556505021"/>
      </bottom>
      <diagonal/>
    </border>
    <border>
      <left/>
      <right/>
      <top style="hair">
        <color theme="0" tint="-0.24994659260841701"/>
      </top>
      <bottom style="hair">
        <color theme="0" tint="-0.14996795556505021"/>
      </bottom>
      <diagonal/>
    </border>
    <border>
      <left style="thin">
        <color indexed="64"/>
      </left>
      <right/>
      <top style="hair">
        <color theme="0" tint="-0.24994659260841701"/>
      </top>
      <bottom style="hair">
        <color theme="0" tint="-0.14996795556505021"/>
      </bottom>
      <diagonal/>
    </border>
    <border>
      <left style="thin">
        <color theme="1"/>
      </left>
      <right/>
      <top style="hair">
        <color theme="0" tint="-0.24994659260841701"/>
      </top>
      <bottom style="hair">
        <color theme="0" tint="-0.24994659260841701"/>
      </bottom>
      <diagonal/>
    </border>
    <border>
      <left style="thin">
        <color theme="1"/>
      </left>
      <right/>
      <top style="thin">
        <color indexed="64"/>
      </top>
      <bottom style="hair">
        <color theme="0" tint="-0.24994659260841701"/>
      </bottom>
      <diagonal/>
    </border>
    <border>
      <left style="thin">
        <color rgb="FF000000"/>
      </left>
      <right style="thin">
        <color rgb="FF000000"/>
      </right>
      <top style="dashed">
        <color indexed="64"/>
      </top>
      <bottom style="dashed">
        <color indexed="64"/>
      </bottom>
      <diagonal/>
    </border>
    <border>
      <left style="thin">
        <color rgb="FF000000"/>
      </left>
      <right style="thin">
        <color rgb="FF000000"/>
      </right>
      <top style="dotted">
        <color rgb="FF000000"/>
      </top>
      <bottom style="dashed">
        <color indexed="64"/>
      </bottom>
      <diagonal/>
    </border>
    <border>
      <left style="thin">
        <color rgb="FF000000"/>
      </left>
      <right style="thin">
        <color rgb="FF000000"/>
      </right>
      <top style="dotted">
        <color rgb="FF000000"/>
      </top>
      <bottom/>
      <diagonal/>
    </border>
    <border>
      <left style="thin">
        <color rgb="FF000000"/>
      </left>
      <right style="thin">
        <color rgb="FF000000"/>
      </right>
      <top style="dotted">
        <color rgb="FF000000"/>
      </top>
      <bottom style="dotted">
        <color rgb="FF000000"/>
      </bottom>
      <diagonal/>
    </border>
    <border>
      <left style="thin">
        <color indexed="64"/>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rgb="FF000000"/>
      </right>
      <top style="hair">
        <color theme="0" tint="-0.249977111117893"/>
      </top>
      <bottom style="thin">
        <color indexed="64"/>
      </bottom>
      <diagonal/>
    </border>
    <border>
      <left style="thin">
        <color rgb="FF000000"/>
      </left>
      <right/>
      <top style="hair">
        <color theme="0" tint="-0.249977111117893"/>
      </top>
      <bottom style="thin">
        <color indexed="64"/>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right style="thin">
        <color rgb="FF000000"/>
      </right>
      <top/>
      <bottom style="hair">
        <color theme="0" tint="-0.249977111117893"/>
      </bottom>
      <diagonal/>
    </border>
    <border>
      <left style="thin">
        <color rgb="FF000000"/>
      </left>
      <right/>
      <top/>
      <bottom style="hair">
        <color theme="0" tint="-0.249977111117893"/>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theme="1"/>
      </right>
      <top style="hair">
        <color theme="0" tint="-0.14996795556505021"/>
      </top>
      <bottom style="thin">
        <color indexed="64"/>
      </bottom>
      <diagonal/>
    </border>
    <border>
      <left/>
      <right/>
      <top style="hair">
        <color theme="0" tint="-0.14996795556505021"/>
      </top>
      <bottom style="thin">
        <color indexed="64"/>
      </bottom>
      <diagonal/>
    </border>
    <border>
      <left/>
      <right/>
      <top style="hair">
        <color theme="0" tint="-0.14996795556505021"/>
      </top>
      <bottom/>
      <diagonal/>
    </border>
    <border>
      <left style="thin">
        <color indexed="64"/>
      </left>
      <right/>
      <top style="hair">
        <color theme="0" tint="-0.14996795556505021"/>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hair">
        <color theme="0" tint="-0.24994659260841701"/>
      </bottom>
      <diagonal/>
    </border>
    <border>
      <left style="thin">
        <color indexed="64"/>
      </left>
      <right/>
      <top style="hair">
        <color indexed="64"/>
      </top>
      <bottom style="hair">
        <color theme="0" tint="-0.24994659260841701"/>
      </bottom>
      <diagonal/>
    </border>
    <border>
      <left/>
      <right style="thin">
        <color indexed="64"/>
      </right>
      <top style="hair">
        <color rgb="FFBFBFBF"/>
      </top>
      <bottom/>
      <diagonal/>
    </border>
    <border>
      <left/>
      <right/>
      <top style="hair">
        <color rgb="FFBFBFBF"/>
      </top>
      <bottom/>
      <diagonal/>
    </border>
    <border>
      <left style="thin">
        <color indexed="64"/>
      </left>
      <right/>
      <top style="hair">
        <color rgb="FFBFBFBF"/>
      </top>
      <bottom/>
      <diagonal/>
    </border>
    <border>
      <left/>
      <right style="thin">
        <color indexed="64"/>
      </right>
      <top style="thin">
        <color theme="1"/>
      </top>
      <bottom style="hair">
        <color rgb="FFBFBFBF"/>
      </bottom>
      <diagonal/>
    </border>
    <border>
      <left/>
      <right/>
      <top style="thin">
        <color theme="1"/>
      </top>
      <bottom style="hair">
        <color rgb="FFBFBFBF"/>
      </bottom>
      <diagonal/>
    </border>
    <border>
      <left style="thin">
        <color indexed="64"/>
      </left>
      <right/>
      <top style="thin">
        <color theme="1"/>
      </top>
      <bottom style="hair">
        <color rgb="FFBFBFBF"/>
      </bottom>
      <diagonal/>
    </border>
    <border>
      <left/>
      <right/>
      <top style="hair">
        <color indexed="64"/>
      </top>
      <bottom/>
      <diagonal/>
    </border>
    <border>
      <left/>
      <right style="thin">
        <color theme="1"/>
      </right>
      <top style="hair">
        <color indexed="64"/>
      </top>
      <bottom style="hair">
        <color theme="0" tint="-0.24994659260841701"/>
      </bottom>
      <diagonal/>
    </border>
    <border>
      <left/>
      <right/>
      <top style="hair">
        <color indexed="64"/>
      </top>
      <bottom style="hair">
        <color theme="0" tint="-0.24994659260841701"/>
      </bottom>
      <diagonal/>
    </border>
    <border>
      <left style="thin">
        <color indexed="64"/>
      </left>
      <right/>
      <top style="hair">
        <color theme="0" tint="-0.14996795556505021"/>
      </top>
      <bottom style="thin">
        <color indexed="64"/>
      </bottom>
      <diagonal/>
    </border>
    <border>
      <left style="thin">
        <color rgb="FF000000"/>
      </left>
      <right style="thin">
        <color rgb="FF000000"/>
      </right>
      <top/>
      <bottom style="dashed">
        <color indexed="64"/>
      </bottom>
      <diagonal/>
    </border>
    <border>
      <left style="thin">
        <color indexed="64"/>
      </left>
      <right style="thin">
        <color indexed="64"/>
      </right>
      <top style="hair">
        <color indexed="64"/>
      </top>
      <bottom/>
      <diagonal/>
    </border>
    <border>
      <left style="thin">
        <color rgb="FF000000"/>
      </left>
      <right style="thin">
        <color rgb="FF000000"/>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24" fillId="0" borderId="0"/>
  </cellStyleXfs>
  <cellXfs count="653">
    <xf numFmtId="0" fontId="0" fillId="0" borderId="0" xfId="0"/>
    <xf numFmtId="0" fontId="2" fillId="0" borderId="0" xfId="1" applyFont="1" applyAlignment="1">
      <alignment vertical="top"/>
    </xf>
    <xf numFmtId="0" fontId="2" fillId="0" borderId="5" xfId="1" applyFont="1" applyBorder="1" applyAlignment="1">
      <alignment horizontal="center" vertical="top"/>
    </xf>
    <xf numFmtId="0" fontId="2" fillId="0" borderId="5" xfId="1" applyFont="1" applyBorder="1" applyAlignment="1">
      <alignment vertical="top"/>
    </xf>
    <xf numFmtId="0" fontId="2" fillId="0" borderId="12" xfId="1" applyFont="1" applyBorder="1" applyAlignment="1">
      <alignment horizontal="center" vertical="top"/>
    </xf>
    <xf numFmtId="0" fontId="2" fillId="0" borderId="12" xfId="1" applyFont="1" applyBorder="1" applyAlignment="1">
      <alignment vertical="top"/>
    </xf>
    <xf numFmtId="0" fontId="3" fillId="2" borderId="16" xfId="1" applyFont="1" applyFill="1" applyBorder="1" applyAlignment="1">
      <alignment horizontal="center" vertical="center"/>
    </xf>
    <xf numFmtId="0" fontId="4" fillId="3" borderId="16" xfId="1" applyFont="1" applyFill="1" applyBorder="1" applyAlignment="1">
      <alignment horizontal="center" vertical="center"/>
    </xf>
    <xf numFmtId="0" fontId="4" fillId="3" borderId="17" xfId="1" applyFont="1" applyFill="1" applyBorder="1" applyAlignment="1">
      <alignment horizontal="center" vertical="top"/>
    </xf>
    <xf numFmtId="0" fontId="2" fillId="0" borderId="23" xfId="1" applyFont="1" applyBorder="1" applyAlignment="1">
      <alignment vertical="top"/>
    </xf>
    <xf numFmtId="0" fontId="6" fillId="4" borderId="24" xfId="1" applyFont="1" applyFill="1" applyBorder="1" applyAlignment="1">
      <alignment horizontal="left" vertical="top"/>
    </xf>
    <xf numFmtId="0" fontId="2" fillId="0" borderId="3" xfId="1" applyFont="1" applyBorder="1" applyAlignment="1">
      <alignment horizontal="left" vertical="top" wrapText="1"/>
    </xf>
    <xf numFmtId="0" fontId="2" fillId="0" borderId="26" xfId="1" applyFont="1" applyBorder="1" applyAlignment="1">
      <alignment horizontal="left" vertical="top" wrapText="1"/>
    </xf>
    <xf numFmtId="0" fontId="7" fillId="0" borderId="20" xfId="1" applyFont="1" applyBorder="1" applyAlignment="1">
      <alignment horizontal="left"/>
    </xf>
    <xf numFmtId="0" fontId="7" fillId="0" borderId="27" xfId="1" applyFont="1" applyBorder="1" applyAlignment="1">
      <alignment horizontal="left" vertical="top"/>
    </xf>
    <xf numFmtId="0" fontId="8" fillId="6" borderId="16" xfId="1" applyFont="1" applyFill="1" applyBorder="1" applyAlignment="1">
      <alignment horizontal="center" vertical="center" wrapText="1"/>
    </xf>
    <xf numFmtId="9" fontId="8" fillId="6" borderId="15" xfId="2" applyFont="1" applyFill="1" applyBorder="1" applyAlignment="1">
      <alignment horizontal="center" vertical="top"/>
    </xf>
    <xf numFmtId="9" fontId="8" fillId="6" borderId="16" xfId="2" applyFont="1" applyFill="1" applyBorder="1" applyAlignment="1">
      <alignment horizontal="center" vertical="top"/>
    </xf>
    <xf numFmtId="0" fontId="2" fillId="6" borderId="16" xfId="1" applyFont="1" applyFill="1" applyBorder="1" applyAlignment="1">
      <alignment vertical="top"/>
    </xf>
    <xf numFmtId="9" fontId="4" fillId="6" borderId="29" xfId="2" applyFont="1" applyFill="1" applyBorder="1" applyAlignment="1">
      <alignment horizontal="center" vertical="top"/>
    </xf>
    <xf numFmtId="9" fontId="7" fillId="0" borderId="30" xfId="2" applyFont="1" applyBorder="1" applyAlignment="1">
      <alignment horizontal="center" vertical="top"/>
    </xf>
    <xf numFmtId="9" fontId="4" fillId="0" borderId="30" xfId="2" applyFont="1" applyBorder="1" applyAlignment="1">
      <alignment horizontal="center" vertical="top"/>
    </xf>
    <xf numFmtId="0" fontId="7" fillId="0" borderId="30" xfId="1" applyFont="1" applyBorder="1" applyAlignment="1">
      <alignment horizontal="center" vertical="top"/>
    </xf>
    <xf numFmtId="0" fontId="7" fillId="0" borderId="30" xfId="1" applyFont="1" applyBorder="1" applyAlignment="1">
      <alignment horizontal="left" vertical="top"/>
    </xf>
    <xf numFmtId="9" fontId="4" fillId="6" borderId="34" xfId="2" applyFont="1" applyFill="1" applyBorder="1" applyAlignment="1">
      <alignment horizontal="center" vertical="top"/>
    </xf>
    <xf numFmtId="9" fontId="7" fillId="0" borderId="35" xfId="2" applyFont="1" applyBorder="1" applyAlignment="1">
      <alignment horizontal="center" vertical="top"/>
    </xf>
    <xf numFmtId="9" fontId="4" fillId="0" borderId="35" xfId="2" applyFont="1" applyBorder="1" applyAlignment="1">
      <alignment horizontal="center" vertical="top"/>
    </xf>
    <xf numFmtId="0" fontId="7" fillId="0" borderId="35" xfId="1" applyFont="1" applyBorder="1" applyAlignment="1">
      <alignment horizontal="left" vertical="top"/>
    </xf>
    <xf numFmtId="9" fontId="4" fillId="6" borderId="35" xfId="2" applyFont="1" applyFill="1" applyBorder="1" applyAlignment="1">
      <alignment horizontal="center" vertical="top"/>
    </xf>
    <xf numFmtId="9" fontId="9" fillId="0" borderId="39" xfId="1" applyNumberFormat="1" applyFont="1" applyBorder="1" applyAlignment="1">
      <alignment horizontal="center" vertical="center"/>
    </xf>
    <xf numFmtId="9" fontId="9" fillId="0" borderId="35" xfId="1" applyNumberFormat="1" applyFont="1" applyBorder="1" applyAlignment="1">
      <alignment horizontal="center" vertical="center"/>
    </xf>
    <xf numFmtId="0" fontId="7" fillId="0" borderId="35" xfId="1" applyFont="1" applyBorder="1" applyAlignment="1">
      <alignment horizontal="center" vertical="top"/>
    </xf>
    <xf numFmtId="0" fontId="9" fillId="0" borderId="39" xfId="1" applyFont="1" applyBorder="1" applyAlignment="1">
      <alignment horizontal="left" vertical="center"/>
    </xf>
    <xf numFmtId="0" fontId="10" fillId="0" borderId="0" xfId="1" applyFont="1" applyAlignment="1">
      <alignment vertical="top"/>
    </xf>
    <xf numFmtId="0" fontId="9" fillId="0" borderId="35" xfId="1" applyFont="1" applyBorder="1" applyAlignment="1">
      <alignment horizontal="left" vertical="center"/>
    </xf>
    <xf numFmtId="0" fontId="7" fillId="0" borderId="36" xfId="1" applyFont="1" applyBorder="1" applyAlignment="1">
      <alignment horizontal="center" vertical="top" wrapText="1"/>
    </xf>
    <xf numFmtId="9" fontId="9" fillId="0" borderId="39" xfId="1" applyNumberFormat="1" applyFont="1" applyBorder="1" applyAlignment="1">
      <alignment horizontal="center" vertical="top"/>
    </xf>
    <xf numFmtId="9" fontId="9" fillId="0" borderId="35" xfId="1" applyNumberFormat="1" applyFont="1" applyBorder="1" applyAlignment="1">
      <alignment horizontal="center" vertical="top"/>
    </xf>
    <xf numFmtId="0" fontId="9" fillId="0" borderId="35" xfId="1" applyFont="1" applyBorder="1" applyAlignment="1">
      <alignment horizontal="left" vertical="top" wrapText="1"/>
    </xf>
    <xf numFmtId="9" fontId="4" fillId="6" borderId="41" xfId="2" applyFont="1" applyFill="1" applyBorder="1" applyAlignment="1">
      <alignment horizontal="center" vertical="center"/>
    </xf>
    <xf numFmtId="9" fontId="7" fillId="0" borderId="41" xfId="2" applyFont="1" applyBorder="1" applyAlignment="1">
      <alignment horizontal="center" vertical="top"/>
    </xf>
    <xf numFmtId="0" fontId="7" fillId="0" borderId="41" xfId="1" applyFont="1" applyBorder="1" applyAlignment="1">
      <alignment horizontal="center" vertical="top"/>
    </xf>
    <xf numFmtId="0" fontId="8" fillId="6" borderId="15" xfId="1" applyFont="1" applyFill="1" applyBorder="1" applyAlignment="1">
      <alignment horizontal="center" vertical="top"/>
    </xf>
    <xf numFmtId="0" fontId="8" fillId="6" borderId="16" xfId="1" applyFont="1" applyFill="1" applyBorder="1" applyAlignment="1">
      <alignment horizontal="center" vertical="top"/>
    </xf>
    <xf numFmtId="0" fontId="8" fillId="0" borderId="0" xfId="1" applyFont="1" applyAlignment="1">
      <alignment vertical="top"/>
    </xf>
    <xf numFmtId="0" fontId="7" fillId="0" borderId="17" xfId="1" applyFont="1" applyBorder="1" applyAlignment="1">
      <alignment vertical="top"/>
    </xf>
    <xf numFmtId="0" fontId="7" fillId="0" borderId="18" xfId="1" applyFont="1" applyBorder="1" applyAlignment="1">
      <alignment horizontal="center" vertical="top"/>
    </xf>
    <xf numFmtId="0" fontId="7" fillId="0" borderId="18" xfId="1" applyFont="1" applyBorder="1" applyAlignment="1">
      <alignment vertical="top"/>
    </xf>
    <xf numFmtId="0" fontId="4" fillId="0" borderId="18" xfId="1" applyFont="1" applyBorder="1" applyAlignment="1">
      <alignment horizontal="left" vertical="top" wrapText="1"/>
    </xf>
    <xf numFmtId="0" fontId="4" fillId="5" borderId="0" xfId="1" applyFont="1" applyFill="1" applyAlignment="1">
      <alignment vertical="top"/>
    </xf>
    <xf numFmtId="0" fontId="11" fillId="5" borderId="14" xfId="1" applyFont="1" applyFill="1" applyBorder="1" applyAlignment="1">
      <alignment vertical="top"/>
    </xf>
    <xf numFmtId="0" fontId="8" fillId="0" borderId="23" xfId="1" applyFont="1" applyBorder="1" applyAlignment="1">
      <alignment horizontal="center" vertical="top"/>
    </xf>
    <xf numFmtId="0" fontId="8" fillId="0" borderId="0" xfId="1" applyFont="1" applyAlignment="1">
      <alignment horizontal="center" vertical="top"/>
    </xf>
    <xf numFmtId="0" fontId="8" fillId="0" borderId="14" xfId="1" applyFont="1" applyBorder="1" applyAlignment="1">
      <alignment horizontal="center" vertical="top"/>
    </xf>
    <xf numFmtId="0" fontId="2" fillId="0" borderId="18" xfId="1" applyFont="1" applyBorder="1" applyAlignment="1">
      <alignment vertical="top"/>
    </xf>
    <xf numFmtId="0" fontId="8" fillId="0" borderId="18" xfId="1" applyFont="1" applyBorder="1" applyAlignment="1">
      <alignment horizontal="left" vertical="top"/>
    </xf>
    <xf numFmtId="0" fontId="11" fillId="5" borderId="28" xfId="1" applyFont="1" applyFill="1" applyBorder="1" applyAlignment="1">
      <alignment horizontal="left" vertical="top"/>
    </xf>
    <xf numFmtId="0" fontId="12" fillId="0" borderId="88" xfId="1" applyFont="1" applyBorder="1" applyAlignment="1">
      <alignment vertical="top"/>
    </xf>
    <xf numFmtId="0" fontId="12" fillId="0" borderId="89" xfId="1" applyFont="1" applyBorder="1" applyAlignment="1">
      <alignment vertical="top"/>
    </xf>
    <xf numFmtId="0" fontId="7" fillId="0" borderId="24" xfId="1" applyFont="1" applyBorder="1" applyAlignment="1">
      <alignment horizontal="left"/>
    </xf>
    <xf numFmtId="0" fontId="12" fillId="0" borderId="69" xfId="1" applyFont="1" applyBorder="1" applyAlignment="1">
      <alignment vertical="top"/>
    </xf>
    <xf numFmtId="0" fontId="12" fillId="0" borderId="63" xfId="1" applyFont="1" applyBorder="1" applyAlignment="1">
      <alignment vertical="top"/>
    </xf>
    <xf numFmtId="0" fontId="7" fillId="0" borderId="24" xfId="1" applyFont="1" applyBorder="1"/>
    <xf numFmtId="0" fontId="12" fillId="0" borderId="13" xfId="1" applyFont="1" applyBorder="1" applyAlignment="1">
      <alignment vertical="top"/>
    </xf>
    <xf numFmtId="0" fontId="12" fillId="0" borderId="0" xfId="1" applyFont="1" applyAlignment="1">
      <alignment vertical="top"/>
    </xf>
    <xf numFmtId="0" fontId="9" fillId="0" borderId="24" xfId="1" applyFont="1" applyBorder="1" applyAlignment="1">
      <alignment vertical="center"/>
    </xf>
    <xf numFmtId="0" fontId="12" fillId="0" borderId="90" xfId="1" applyFont="1" applyBorder="1" applyAlignment="1">
      <alignment vertical="top"/>
    </xf>
    <xf numFmtId="0" fontId="12" fillId="0" borderId="91" xfId="1" applyFont="1" applyBorder="1" applyAlignment="1">
      <alignment vertical="top"/>
    </xf>
    <xf numFmtId="0" fontId="12" fillId="0" borderId="92" xfId="1" applyFont="1" applyBorder="1" applyAlignment="1">
      <alignment vertical="top"/>
    </xf>
    <xf numFmtId="0" fontId="12" fillId="0" borderId="93" xfId="1" applyFont="1" applyBorder="1" applyAlignment="1">
      <alignment vertical="top"/>
    </xf>
    <xf numFmtId="0" fontId="12" fillId="0" borderId="94" xfId="1" applyFont="1" applyBorder="1" applyAlignment="1">
      <alignment vertical="top"/>
    </xf>
    <xf numFmtId="0" fontId="12" fillId="0" borderId="44" xfId="1" applyFont="1" applyBorder="1" applyAlignment="1">
      <alignment vertical="top"/>
    </xf>
    <xf numFmtId="0" fontId="12" fillId="0" borderId="20" xfId="1" applyFont="1" applyBorder="1" applyAlignment="1">
      <alignment vertical="top"/>
    </xf>
    <xf numFmtId="0" fontId="9" fillId="0" borderId="27" xfId="1" applyFont="1" applyBorder="1" applyAlignment="1">
      <alignment vertical="center"/>
    </xf>
    <xf numFmtId="0" fontId="2" fillId="0" borderId="95" xfId="1" applyFont="1" applyBorder="1" applyAlignment="1">
      <alignment vertical="top"/>
    </xf>
    <xf numFmtId="0" fontId="2" fillId="0" borderId="32" xfId="1" applyFont="1" applyBorder="1" applyAlignment="1">
      <alignment vertical="top"/>
    </xf>
    <xf numFmtId="0" fontId="2" fillId="0" borderId="68" xfId="1" applyFont="1" applyBorder="1" applyAlignment="1">
      <alignment vertical="top"/>
    </xf>
    <xf numFmtId="0" fontId="2" fillId="0" borderId="37" xfId="1" applyFont="1" applyBorder="1" applyAlignment="1">
      <alignment vertical="top"/>
    </xf>
    <xf numFmtId="0" fontId="2" fillId="0" borderId="40" xfId="1" applyFont="1" applyBorder="1" applyAlignment="1">
      <alignment vertical="top"/>
    </xf>
    <xf numFmtId="0" fontId="2" fillId="0" borderId="97" xfId="1" applyFont="1" applyBorder="1" applyAlignment="1">
      <alignment horizontal="left" vertical="top"/>
    </xf>
    <xf numFmtId="0" fontId="2" fillId="0" borderId="37" xfId="1" applyFont="1" applyBorder="1" applyAlignment="1">
      <alignment horizontal="left" vertical="top"/>
    </xf>
    <xf numFmtId="0" fontId="4" fillId="0" borderId="40" xfId="1" applyFont="1" applyBorder="1" applyAlignment="1">
      <alignment horizontal="left" vertical="top"/>
    </xf>
    <xf numFmtId="0" fontId="2" fillId="0" borderId="40" xfId="1" applyFont="1" applyBorder="1" applyAlignment="1">
      <alignment horizontal="left" vertical="top"/>
    </xf>
    <xf numFmtId="0" fontId="8" fillId="0" borderId="18" xfId="1" applyFont="1" applyBorder="1" applyAlignment="1">
      <alignment vertical="top"/>
    </xf>
    <xf numFmtId="0" fontId="11" fillId="5" borderId="28" xfId="1" applyFont="1" applyFill="1" applyBorder="1" applyAlignment="1">
      <alignment vertical="top"/>
    </xf>
    <xf numFmtId="0" fontId="8" fillId="0" borderId="103" xfId="1" applyFont="1" applyBorder="1" applyAlignment="1">
      <alignment vertical="top"/>
    </xf>
    <xf numFmtId="0" fontId="8" fillId="0" borderId="103" xfId="1" applyFont="1" applyBorder="1" applyAlignment="1">
      <alignment horizontal="left" vertical="top"/>
    </xf>
    <xf numFmtId="0" fontId="8" fillId="0" borderId="109" xfId="1" applyFont="1" applyBorder="1" applyAlignment="1">
      <alignment vertical="top"/>
    </xf>
    <xf numFmtId="0" fontId="8" fillId="0" borderId="115" xfId="1" applyFont="1" applyBorder="1" applyAlignment="1">
      <alignment horizontal="left" vertical="top" wrapText="1"/>
    </xf>
    <xf numFmtId="0" fontId="8" fillId="0" borderId="103" xfId="1" applyFont="1" applyBorder="1" applyAlignment="1">
      <alignment horizontal="left" vertical="top" wrapText="1"/>
    </xf>
    <xf numFmtId="0" fontId="11" fillId="5" borderId="120" xfId="1" applyFont="1" applyFill="1" applyBorder="1" applyAlignment="1">
      <alignment vertical="top"/>
    </xf>
    <xf numFmtId="0" fontId="8" fillId="0" borderId="0" xfId="1" applyFont="1" applyAlignment="1">
      <alignment horizontal="left" vertical="top" wrapText="1"/>
    </xf>
    <xf numFmtId="0" fontId="2" fillId="0" borderId="36" xfId="1" applyFont="1" applyBorder="1" applyAlignment="1">
      <alignment horizontal="left" vertical="top"/>
    </xf>
    <xf numFmtId="0" fontId="2" fillId="0" borderId="68" xfId="1" applyFont="1" applyBorder="1" applyAlignment="1">
      <alignment horizontal="left" vertical="top"/>
    </xf>
    <xf numFmtId="0" fontId="7" fillId="0" borderId="23" xfId="1" applyFont="1" applyBorder="1" applyAlignment="1">
      <alignment horizontal="left" vertical="top"/>
    </xf>
    <xf numFmtId="0" fontId="11" fillId="5" borderId="19" xfId="1" applyFont="1" applyFill="1" applyBorder="1" applyAlignment="1">
      <alignment horizontal="left" vertical="top"/>
    </xf>
    <xf numFmtId="0" fontId="8" fillId="6" borderId="19" xfId="1" applyFont="1" applyFill="1" applyBorder="1" applyAlignment="1">
      <alignment horizontal="center" vertical="top"/>
    </xf>
    <xf numFmtId="0" fontId="7" fillId="0" borderId="40" xfId="1" applyFont="1" applyBorder="1" applyAlignment="1">
      <alignment horizontal="left" vertical="top"/>
    </xf>
    <xf numFmtId="0" fontId="7" fillId="0" borderId="37" xfId="1" applyFont="1" applyBorder="1" applyAlignment="1">
      <alignment horizontal="left" vertical="top"/>
    </xf>
    <xf numFmtId="0" fontId="7" fillId="0" borderId="36" xfId="1" applyFont="1" applyBorder="1" applyAlignment="1">
      <alignment horizontal="left" vertical="top"/>
    </xf>
    <xf numFmtId="0" fontId="7" fillId="0" borderId="31" xfId="1" applyFont="1" applyBorder="1" applyAlignment="1">
      <alignment horizontal="left" vertical="top"/>
    </xf>
    <xf numFmtId="0" fontId="7" fillId="0" borderId="24" xfId="1" applyFont="1" applyBorder="1" applyAlignment="1">
      <alignment horizontal="center" vertical="top"/>
    </xf>
    <xf numFmtId="0" fontId="7" fillId="0" borderId="13" xfId="1" applyFont="1" applyBorder="1" applyAlignment="1">
      <alignment horizontal="center" vertical="top"/>
    </xf>
    <xf numFmtId="0" fontId="7" fillId="0" borderId="0" xfId="1" applyFont="1" applyAlignment="1">
      <alignment horizontal="center" vertical="top"/>
    </xf>
    <xf numFmtId="0" fontId="7" fillId="0" borderId="30" xfId="1" applyFont="1" applyBorder="1" applyAlignment="1">
      <alignment vertical="top"/>
    </xf>
    <xf numFmtId="0" fontId="2" fillId="0" borderId="23" xfId="1" applyFont="1" applyBorder="1" applyAlignment="1">
      <alignment horizontal="center" vertical="top"/>
    </xf>
    <xf numFmtId="0" fontId="2" fillId="0" borderId="0" xfId="1" applyFont="1" applyAlignment="1">
      <alignment horizontal="center" vertical="top"/>
    </xf>
    <xf numFmtId="0" fontId="2" fillId="0" borderId="24" xfId="1" applyFont="1" applyBorder="1" applyAlignment="1">
      <alignment horizontal="center" vertical="top"/>
    </xf>
    <xf numFmtId="0" fontId="2" fillId="0" borderId="13" xfId="1" applyFont="1" applyBorder="1" applyAlignment="1">
      <alignment horizontal="center" vertical="top"/>
    </xf>
    <xf numFmtId="0" fontId="16" fillId="0" borderId="35" xfId="1" applyFont="1" applyBorder="1" applyAlignment="1">
      <alignment vertical="top"/>
    </xf>
    <xf numFmtId="0" fontId="7" fillId="0" borderId="41" xfId="1" applyFont="1" applyBorder="1" applyAlignment="1">
      <alignment vertical="top" wrapText="1"/>
    </xf>
    <xf numFmtId="0" fontId="2" fillId="0" borderId="2" xfId="1" applyFont="1" applyBorder="1" applyAlignment="1">
      <alignment horizontal="left" vertical="top" wrapText="1"/>
    </xf>
    <xf numFmtId="0" fontId="17" fillId="0" borderId="37" xfId="1" applyFont="1" applyBorder="1" applyAlignment="1">
      <alignment vertical="top"/>
    </xf>
    <xf numFmtId="9" fontId="9" fillId="0" borderId="37" xfId="1" applyNumberFormat="1" applyFont="1" applyBorder="1" applyAlignment="1">
      <alignment horizontal="center" vertical="top"/>
    </xf>
    <xf numFmtId="0" fontId="7" fillId="0" borderId="122" xfId="1" applyFont="1" applyBorder="1" applyAlignment="1">
      <alignment horizontal="center" vertical="top"/>
    </xf>
    <xf numFmtId="0" fontId="2" fillId="0" borderId="13" xfId="1" applyFont="1" applyBorder="1" applyAlignment="1">
      <alignment vertical="top"/>
    </xf>
    <xf numFmtId="0" fontId="2" fillId="0" borderId="24" xfId="1" applyFont="1" applyBorder="1" applyAlignment="1">
      <alignment vertical="top"/>
    </xf>
    <xf numFmtId="0" fontId="2" fillId="0" borderId="92" xfId="1" applyFont="1" applyBorder="1" applyAlignment="1">
      <alignment horizontal="left" vertical="top"/>
    </xf>
    <xf numFmtId="0" fontId="2" fillId="0" borderId="93" xfId="1" applyFont="1" applyBorder="1" applyAlignment="1">
      <alignment horizontal="left" vertical="top"/>
    </xf>
    <xf numFmtId="0" fontId="2" fillId="0" borderId="128" xfId="1" applyFont="1" applyBorder="1" applyAlignment="1">
      <alignment horizontal="left" vertical="top"/>
    </xf>
    <xf numFmtId="0" fontId="4" fillId="3" borderId="6" xfId="1" applyFont="1" applyFill="1" applyBorder="1" applyAlignment="1">
      <alignment horizontal="center" vertical="top"/>
    </xf>
    <xf numFmtId="0" fontId="2" fillId="0" borderId="17" xfId="1" applyFont="1" applyBorder="1" applyAlignment="1">
      <alignment vertical="top"/>
    </xf>
    <xf numFmtId="0" fontId="20" fillId="4" borderId="18" xfId="1" applyFont="1" applyFill="1" applyBorder="1" applyAlignment="1">
      <alignment horizontal="left" vertical="top"/>
    </xf>
    <xf numFmtId="0" fontId="7" fillId="0" borderId="0" xfId="1" applyFont="1" applyAlignment="1">
      <alignment horizontal="left" vertical="top"/>
    </xf>
    <xf numFmtId="0" fontId="7" fillId="0" borderId="13" xfId="1" applyFont="1" applyBorder="1" applyAlignment="1">
      <alignment horizontal="center" vertical="top" wrapText="1"/>
    </xf>
    <xf numFmtId="0" fontId="7" fillId="0" borderId="24" xfId="1" applyFont="1" applyBorder="1" applyAlignment="1">
      <alignment horizontal="center" vertical="top" wrapText="1"/>
    </xf>
    <xf numFmtId="0" fontId="7" fillId="0" borderId="13" xfId="1" applyFont="1" applyBorder="1" applyAlignment="1">
      <alignment horizontal="left" vertical="top" wrapText="1"/>
    </xf>
    <xf numFmtId="0" fontId="7" fillId="0" borderId="14" xfId="1" applyFont="1" applyBorder="1" applyAlignment="1">
      <alignment horizontal="left" vertical="top" wrapText="1"/>
    </xf>
    <xf numFmtId="0" fontId="2" fillId="0" borderId="82" xfId="1" applyFont="1" applyBorder="1" applyAlignment="1">
      <alignment horizontal="left" vertical="top" wrapText="1"/>
    </xf>
    <xf numFmtId="188" fontId="8" fillId="6" borderId="16" xfId="2" applyNumberFormat="1" applyFont="1" applyFill="1" applyBorder="1" applyAlignment="1">
      <alignment horizontal="center" vertical="top"/>
    </xf>
    <xf numFmtId="9" fontId="9" fillId="0" borderId="134" xfId="1" applyNumberFormat="1" applyFont="1" applyBorder="1" applyAlignment="1">
      <alignment horizontal="center" vertical="center"/>
    </xf>
    <xf numFmtId="0" fontId="7" fillId="0" borderId="36" xfId="1" applyFont="1" applyBorder="1" applyAlignment="1">
      <alignment vertical="top"/>
    </xf>
    <xf numFmtId="0" fontId="7" fillId="0" borderId="37" xfId="1" applyFont="1" applyBorder="1" applyAlignment="1">
      <alignment vertical="top"/>
    </xf>
    <xf numFmtId="0" fontId="7" fillId="0" borderId="40" xfId="1" applyFont="1" applyBorder="1" applyAlignment="1">
      <alignment vertical="top"/>
    </xf>
    <xf numFmtId="0" fontId="9" fillId="0" borderId="35" xfId="1" applyFont="1" applyBorder="1" applyAlignment="1">
      <alignment vertical="center"/>
    </xf>
    <xf numFmtId="9" fontId="9" fillId="0" borderId="136" xfId="1" applyNumberFormat="1" applyFont="1" applyBorder="1" applyAlignment="1">
      <alignment horizontal="center" vertical="center"/>
    </xf>
    <xf numFmtId="9" fontId="9" fillId="0" borderId="137" xfId="1" applyNumberFormat="1" applyFont="1" applyBorder="1" applyAlignment="1">
      <alignment horizontal="center"/>
    </xf>
    <xf numFmtId="0" fontId="2" fillId="0" borderId="18" xfId="1" applyFont="1" applyBorder="1" applyAlignment="1">
      <alignment horizontal="center" vertical="top"/>
    </xf>
    <xf numFmtId="0" fontId="8" fillId="0" borderId="18" xfId="1" applyFont="1" applyBorder="1" applyAlignment="1">
      <alignment horizontal="left" vertical="top" wrapText="1"/>
    </xf>
    <xf numFmtId="0" fontId="4" fillId="5" borderId="18" xfId="1" applyFont="1" applyFill="1" applyBorder="1" applyAlignment="1">
      <alignment vertical="top"/>
    </xf>
    <xf numFmtId="0" fontId="11" fillId="5" borderId="19" xfId="1" applyFont="1" applyFill="1" applyBorder="1" applyAlignment="1">
      <alignment vertical="top"/>
    </xf>
    <xf numFmtId="0" fontId="2" fillId="0" borderId="43" xfId="1" applyFont="1" applyBorder="1" applyAlignment="1">
      <alignment vertical="top"/>
    </xf>
    <xf numFmtId="0" fontId="2" fillId="0" borderId="66" xfId="1" applyFont="1" applyBorder="1" applyAlignment="1">
      <alignment vertical="top"/>
    </xf>
    <xf numFmtId="0" fontId="2" fillId="0" borderId="67" xfId="1" applyFont="1" applyBorder="1" applyAlignment="1">
      <alignment vertical="top"/>
    </xf>
    <xf numFmtId="0" fontId="2" fillId="0" borderId="123" xfId="1" applyFont="1" applyBorder="1" applyAlignment="1">
      <alignment vertical="top"/>
    </xf>
    <xf numFmtId="0" fontId="2" fillId="0" borderId="90" xfId="1" applyFont="1" applyBorder="1" applyAlignment="1">
      <alignment horizontal="left" vertical="top"/>
    </xf>
    <xf numFmtId="0" fontId="2" fillId="0" borderId="91" xfId="1" applyFont="1" applyBorder="1" applyAlignment="1">
      <alignment horizontal="left" vertical="top"/>
    </xf>
    <xf numFmtId="0" fontId="2" fillId="0" borderId="23" xfId="1" applyFont="1" applyBorder="1" applyAlignment="1">
      <alignment horizontal="left" vertical="top"/>
    </xf>
    <xf numFmtId="0" fontId="2" fillId="0" borderId="0" xfId="1" applyFont="1" applyAlignment="1">
      <alignment horizontal="left" vertical="top"/>
    </xf>
    <xf numFmtId="0" fontId="2" fillId="0" borderId="65" xfId="1" applyFont="1" applyBorder="1" applyAlignment="1">
      <alignment horizontal="left" vertical="top" wrapText="1"/>
    </xf>
    <xf numFmtId="0" fontId="7" fillId="0" borderId="11" xfId="1" applyFont="1" applyBorder="1" applyAlignment="1">
      <alignment vertical="top" wrapText="1"/>
    </xf>
    <xf numFmtId="0" fontId="7" fillId="0" borderId="27" xfId="1" applyFont="1" applyBorder="1" applyAlignment="1">
      <alignment horizontal="center" vertical="top" wrapText="1"/>
    </xf>
    <xf numFmtId="0" fontId="7" fillId="0" borderId="35" xfId="1" applyFont="1" applyBorder="1" applyAlignment="1">
      <alignment horizontal="left" vertical="center"/>
    </xf>
    <xf numFmtId="0" fontId="7" fillId="0" borderId="36" xfId="1" applyFont="1" applyBorder="1" applyAlignment="1">
      <alignment vertical="top" wrapText="1"/>
    </xf>
    <xf numFmtId="0" fontId="7" fillId="0" borderId="37" xfId="1" applyFont="1" applyBorder="1" applyAlignment="1">
      <alignment vertical="top" wrapText="1"/>
    </xf>
    <xf numFmtId="0" fontId="7" fillId="0" borderId="40" xfId="1" applyFont="1" applyBorder="1" applyAlignment="1">
      <alignment vertical="top" wrapText="1"/>
    </xf>
    <xf numFmtId="0" fontId="2" fillId="0" borderId="155" xfId="1" applyFont="1" applyBorder="1" applyAlignment="1">
      <alignment vertical="top"/>
    </xf>
    <xf numFmtId="0" fontId="2" fillId="0" borderId="156" xfId="1" applyFont="1" applyBorder="1" applyAlignment="1">
      <alignment vertical="top"/>
    </xf>
    <xf numFmtId="0" fontId="12" fillId="0" borderId="23" xfId="1" applyFont="1" applyBorder="1" applyAlignment="1">
      <alignment vertical="top"/>
    </xf>
    <xf numFmtId="0" fontId="2" fillId="0" borderId="95" xfId="1" applyFont="1" applyBorder="1" applyAlignment="1">
      <alignment horizontal="left" vertical="top"/>
    </xf>
    <xf numFmtId="0" fontId="2" fillId="0" borderId="32" xfId="1" applyFont="1" applyBorder="1" applyAlignment="1">
      <alignment horizontal="left" vertical="top"/>
    </xf>
    <xf numFmtId="0" fontId="7" fillId="0" borderId="23" xfId="1" applyFont="1" applyBorder="1" applyAlignment="1">
      <alignment vertical="top"/>
    </xf>
    <xf numFmtId="0" fontId="7" fillId="0" borderId="0" xfId="1" applyFont="1" applyAlignment="1">
      <alignment vertical="top"/>
    </xf>
    <xf numFmtId="0" fontId="4" fillId="0" borderId="0" xfId="1" applyFont="1" applyAlignment="1">
      <alignment horizontal="left" vertical="top" wrapText="1"/>
    </xf>
    <xf numFmtId="0" fontId="12" fillId="0" borderId="4" xfId="1" applyFont="1" applyBorder="1" applyAlignment="1">
      <alignment vertical="top"/>
    </xf>
    <xf numFmtId="0" fontId="12" fillId="0" borderId="2" xfId="1" applyFont="1" applyBorder="1" applyAlignment="1">
      <alignment vertical="top"/>
    </xf>
    <xf numFmtId="0" fontId="7" fillId="0" borderId="25" xfId="1" applyFont="1" applyBorder="1" applyAlignment="1">
      <alignment horizontal="left"/>
    </xf>
    <xf numFmtId="0" fontId="12" fillId="0" borderId="51" xfId="1" applyFont="1" applyBorder="1" applyAlignment="1">
      <alignment vertical="top"/>
    </xf>
    <xf numFmtId="0" fontId="12" fillId="0" borderId="79" xfId="1" applyFont="1" applyBorder="1" applyAlignment="1">
      <alignment vertical="top"/>
    </xf>
    <xf numFmtId="0" fontId="7" fillId="0" borderId="25" xfId="1" applyFont="1" applyBorder="1"/>
    <xf numFmtId="0" fontId="12" fillId="0" borderId="55" xfId="1" applyFont="1" applyBorder="1" applyAlignment="1">
      <alignment vertical="top"/>
    </xf>
    <xf numFmtId="0" fontId="7" fillId="0" borderId="27" xfId="1" applyFont="1" applyBorder="1" applyAlignment="1">
      <alignment horizontal="left"/>
    </xf>
    <xf numFmtId="0" fontId="2" fillId="0" borderId="155" xfId="1" applyFont="1" applyBorder="1" applyAlignment="1">
      <alignment horizontal="left" vertical="top"/>
    </xf>
    <xf numFmtId="0" fontId="2" fillId="0" borderId="165" xfId="1" applyFont="1" applyBorder="1" applyAlignment="1">
      <alignment horizontal="left" vertical="top"/>
    </xf>
    <xf numFmtId="0" fontId="7" fillId="0" borderId="156" xfId="1" applyFont="1" applyBorder="1" applyAlignment="1">
      <alignment horizontal="left" vertical="top"/>
    </xf>
    <xf numFmtId="0" fontId="2" fillId="0" borderId="24" xfId="1" applyFont="1" applyBorder="1" applyAlignment="1">
      <alignment horizontal="left" vertical="top"/>
    </xf>
    <xf numFmtId="9" fontId="22" fillId="6" borderId="15" xfId="2" applyFont="1" applyFill="1" applyBorder="1" applyAlignment="1">
      <alignment horizontal="center" vertical="top"/>
    </xf>
    <xf numFmtId="9" fontId="22" fillId="6" borderId="16" xfId="2" applyFont="1" applyFill="1" applyBorder="1" applyAlignment="1">
      <alignment horizontal="center" vertical="top"/>
    </xf>
    <xf numFmtId="9" fontId="4" fillId="6" borderId="42" xfId="2" applyFont="1" applyFill="1" applyBorder="1" applyAlignment="1">
      <alignment horizontal="center" vertical="center"/>
    </xf>
    <xf numFmtId="9" fontId="4" fillId="6" borderId="40" xfId="2" applyFont="1" applyFill="1" applyBorder="1" applyAlignment="1">
      <alignment horizontal="center" vertical="top"/>
    </xf>
    <xf numFmtId="9" fontId="4" fillId="6" borderId="68" xfId="2" applyFont="1" applyFill="1" applyBorder="1" applyAlignment="1">
      <alignment horizontal="center" vertical="top"/>
    </xf>
    <xf numFmtId="9" fontId="8" fillId="6" borderId="19" xfId="2" applyFont="1" applyFill="1" applyBorder="1" applyAlignment="1">
      <alignment horizontal="center" vertical="top"/>
    </xf>
    <xf numFmtId="0" fontId="2" fillId="0" borderId="16" xfId="1" applyFont="1" applyBorder="1" applyAlignment="1">
      <alignment vertical="top"/>
    </xf>
    <xf numFmtId="0" fontId="2" fillId="0" borderId="36" xfId="1" applyFont="1" applyBorder="1" applyAlignment="1">
      <alignment vertical="top"/>
    </xf>
    <xf numFmtId="0" fontId="2" fillId="0" borderId="41" xfId="1" applyFont="1" applyBorder="1" applyAlignment="1">
      <alignment vertical="top" wrapText="1"/>
    </xf>
    <xf numFmtId="0" fontId="2" fillId="0" borderId="35" xfId="1" applyFont="1" applyBorder="1" applyAlignment="1">
      <alignment vertical="top"/>
    </xf>
    <xf numFmtId="0" fontId="2" fillId="0" borderId="30" xfId="1" applyFont="1" applyBorder="1" applyAlignment="1">
      <alignment vertical="top"/>
    </xf>
    <xf numFmtId="0" fontId="2" fillId="0" borderId="41" xfId="1" quotePrefix="1" applyFont="1" applyBorder="1" applyAlignment="1">
      <alignment vertical="top" wrapText="1"/>
    </xf>
    <xf numFmtId="0" fontId="2" fillId="0" borderId="35" xfId="1" quotePrefix="1" applyFont="1" applyBorder="1" applyAlignment="1">
      <alignment vertical="top" wrapText="1"/>
    </xf>
    <xf numFmtId="0" fontId="2" fillId="0" borderId="35" xfId="1" applyFont="1" applyBorder="1" applyAlignment="1">
      <alignment vertical="top" wrapText="1"/>
    </xf>
    <xf numFmtId="9" fontId="7" fillId="0" borderId="35" xfId="1" applyNumberFormat="1" applyFont="1" applyBorder="1" applyAlignment="1">
      <alignment horizontal="center" vertical="top"/>
    </xf>
    <xf numFmtId="0" fontId="2" fillId="0" borderId="41" xfId="1" applyFont="1" applyBorder="1" applyAlignment="1">
      <alignment horizontal="left" vertical="top" wrapText="1"/>
    </xf>
    <xf numFmtId="0" fontId="2" fillId="0" borderId="41" xfId="1" quotePrefix="1" applyFont="1" applyBorder="1" applyAlignment="1">
      <alignment horizontal="left" vertical="top" wrapText="1"/>
    </xf>
    <xf numFmtId="0" fontId="9" fillId="0" borderId="35" xfId="1" applyFont="1" applyBorder="1" applyAlignment="1">
      <alignment horizontal="left" vertical="top"/>
    </xf>
    <xf numFmtId="0" fontId="7" fillId="0" borderId="35" xfId="1" quotePrefix="1" applyFont="1" applyBorder="1" applyAlignment="1">
      <alignment vertical="top" wrapText="1"/>
    </xf>
    <xf numFmtId="0" fontId="9" fillId="0" borderId="36" xfId="1" applyFont="1" applyBorder="1" applyAlignment="1">
      <alignment vertical="top"/>
    </xf>
    <xf numFmtId="0" fontId="17" fillId="0" borderId="169" xfId="1" applyFont="1" applyBorder="1"/>
    <xf numFmtId="0" fontId="7" fillId="0" borderId="170" xfId="1" applyFont="1" applyBorder="1" applyAlignment="1">
      <alignment horizontal="center" vertical="top"/>
    </xf>
    <xf numFmtId="9" fontId="9" fillId="0" borderId="171" xfId="1" applyNumberFormat="1" applyFont="1" applyBorder="1" applyAlignment="1">
      <alignment horizontal="center" vertical="center"/>
    </xf>
    <xf numFmtId="9" fontId="4" fillId="6" borderId="170" xfId="2" applyFont="1" applyFill="1" applyBorder="1" applyAlignment="1">
      <alignment horizontal="center" vertical="top"/>
    </xf>
    <xf numFmtId="0" fontId="7" fillId="0" borderId="170" xfId="1" quotePrefix="1" applyFont="1" applyBorder="1" applyAlignment="1">
      <alignment vertical="top" wrapText="1"/>
    </xf>
    <xf numFmtId="0" fontId="7" fillId="0" borderId="172" xfId="1" applyFont="1" applyBorder="1" applyAlignment="1">
      <alignment horizontal="left" vertical="top"/>
    </xf>
    <xf numFmtId="0" fontId="7" fillId="0" borderId="173" xfId="1" applyFont="1" applyBorder="1" applyAlignment="1">
      <alignment horizontal="left" vertical="top"/>
    </xf>
    <xf numFmtId="0" fontId="7" fillId="0" borderId="174" xfId="1" applyFont="1" applyBorder="1" applyAlignment="1">
      <alignment horizontal="left" vertical="top"/>
    </xf>
    <xf numFmtId="0" fontId="9" fillId="0" borderId="175" xfId="1" applyFont="1" applyBorder="1" applyAlignment="1">
      <alignment vertical="center"/>
    </xf>
    <xf numFmtId="0" fontId="7" fillId="0" borderId="175" xfId="1" applyFont="1" applyBorder="1" applyAlignment="1">
      <alignment horizontal="center" vertical="top"/>
    </xf>
    <xf numFmtId="9" fontId="9" fillId="0" borderId="169" xfId="1" applyNumberFormat="1" applyFont="1" applyBorder="1" applyAlignment="1">
      <alignment horizontal="center" vertical="center"/>
    </xf>
    <xf numFmtId="9" fontId="4" fillId="6" borderId="175" xfId="2" applyFont="1" applyFill="1" applyBorder="1" applyAlignment="1">
      <alignment horizontal="center" vertical="top"/>
    </xf>
    <xf numFmtId="0" fontId="7" fillId="0" borderId="175" xfId="1" quotePrefix="1" applyFont="1" applyBorder="1" applyAlignment="1">
      <alignment vertical="top" wrapText="1"/>
    </xf>
    <xf numFmtId="0" fontId="9" fillId="0" borderId="170" xfId="1" applyFont="1" applyBorder="1" applyAlignment="1">
      <alignment vertical="top"/>
    </xf>
    <xf numFmtId="9" fontId="9" fillId="0" borderId="171" xfId="1" applyNumberFormat="1" applyFont="1" applyBorder="1" applyAlignment="1">
      <alignment horizontal="center" vertical="top"/>
    </xf>
    <xf numFmtId="0" fontId="17" fillId="0" borderId="136" xfId="1" applyFont="1" applyBorder="1" applyAlignment="1">
      <alignment vertical="top"/>
    </xf>
    <xf numFmtId="0" fontId="9" fillId="0" borderId="35" xfId="1" applyFont="1" applyBorder="1" applyAlignment="1">
      <alignment vertical="top"/>
    </xf>
    <xf numFmtId="0" fontId="9" fillId="0" borderId="39" xfId="1" applyFont="1" applyBorder="1" applyAlignment="1">
      <alignment horizontal="left" vertical="top"/>
    </xf>
    <xf numFmtId="9" fontId="9" fillId="0" borderId="137" xfId="1" applyNumberFormat="1" applyFont="1" applyBorder="1" applyAlignment="1">
      <alignment horizontal="center" vertical="top"/>
    </xf>
    <xf numFmtId="9" fontId="9" fillId="0" borderId="136" xfId="1" applyNumberFormat="1" applyFont="1" applyBorder="1" applyAlignment="1">
      <alignment horizontal="center" vertical="top"/>
    </xf>
    <xf numFmtId="9" fontId="9" fillId="0" borderId="134" xfId="1" applyNumberFormat="1" applyFont="1" applyBorder="1" applyAlignment="1">
      <alignment horizontal="center" vertical="top"/>
    </xf>
    <xf numFmtId="0" fontId="17" fillId="0" borderId="135" xfId="1" applyFont="1" applyBorder="1" applyAlignment="1">
      <alignment vertical="top"/>
    </xf>
    <xf numFmtId="0" fontId="7" fillId="0" borderId="41" xfId="1" applyFont="1" applyBorder="1" applyAlignment="1">
      <alignment horizontal="center"/>
    </xf>
    <xf numFmtId="9" fontId="7" fillId="0" borderId="41" xfId="2" applyFont="1" applyBorder="1" applyAlignment="1">
      <alignment horizontal="center"/>
    </xf>
    <xf numFmtId="9" fontId="4" fillId="6" borderId="41" xfId="2" applyFont="1" applyFill="1" applyBorder="1" applyAlignment="1">
      <alignment horizontal="center"/>
    </xf>
    <xf numFmtId="0" fontId="2" fillId="0" borderId="0" xfId="1" applyFont="1" applyAlignment="1">
      <alignment vertical="top" wrapText="1"/>
    </xf>
    <xf numFmtId="0" fontId="7" fillId="0" borderId="36" xfId="1" applyFont="1" applyBorder="1" applyAlignment="1">
      <alignment horizontal="left" vertical="top" wrapText="1"/>
    </xf>
    <xf numFmtId="0" fontId="23" fillId="0" borderId="35" xfId="1" applyFont="1" applyBorder="1" applyAlignment="1">
      <alignment horizontal="left" vertical="top"/>
    </xf>
    <xf numFmtId="0" fontId="9" fillId="0" borderId="37" xfId="1" applyFont="1" applyBorder="1" applyAlignment="1">
      <alignment vertical="top"/>
    </xf>
    <xf numFmtId="0" fontId="9" fillId="0" borderId="121" xfId="1" applyFont="1" applyBorder="1" applyAlignment="1">
      <alignment horizontal="left" vertical="top"/>
    </xf>
    <xf numFmtId="0" fontId="16" fillId="0" borderId="26" xfId="1" applyFont="1" applyBorder="1" applyAlignment="1">
      <alignment vertical="top"/>
    </xf>
    <xf numFmtId="0" fontId="9" fillId="0" borderId="37" xfId="1" applyFont="1" applyBorder="1" applyAlignment="1">
      <alignment horizontal="left" vertical="top"/>
    </xf>
    <xf numFmtId="9" fontId="4" fillId="6" borderId="41" xfId="2" applyFont="1" applyFill="1" applyBorder="1" applyAlignment="1">
      <alignment horizontal="center" vertical="top"/>
    </xf>
    <xf numFmtId="0" fontId="10" fillId="0" borderId="35" xfId="1" quotePrefix="1" applyFont="1" applyBorder="1" applyAlignment="1">
      <alignment vertical="top" wrapText="1"/>
    </xf>
    <xf numFmtId="0" fontId="2" fillId="0" borderId="16" xfId="1" quotePrefix="1" applyFont="1" applyBorder="1" applyAlignment="1">
      <alignment vertical="top" wrapText="1"/>
    </xf>
    <xf numFmtId="0" fontId="2" fillId="0" borderId="35" xfId="1" quotePrefix="1" applyFont="1" applyBorder="1" applyAlignment="1">
      <alignment vertical="top"/>
    </xf>
    <xf numFmtId="0" fontId="2" fillId="0" borderId="30" xfId="1" quotePrefix="1" applyFont="1" applyBorder="1" applyAlignment="1">
      <alignment vertical="top"/>
    </xf>
    <xf numFmtId="0" fontId="3" fillId="2" borderId="21"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6" xfId="1" applyFont="1" applyFill="1" applyBorder="1" applyAlignment="1">
      <alignment horizontal="center" vertical="center"/>
    </xf>
    <xf numFmtId="0" fontId="5" fillId="2" borderId="19"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4" fillId="2" borderId="16" xfId="1" applyFont="1" applyFill="1" applyBorder="1" applyAlignment="1">
      <alignment horizontal="center" vertical="center"/>
    </xf>
    <xf numFmtId="0" fontId="4" fillId="2" borderId="15" xfId="1" applyFont="1" applyFill="1" applyBorder="1" applyAlignment="1">
      <alignment horizontal="center" vertical="center"/>
    </xf>
    <xf numFmtId="0" fontId="2" fillId="0" borderId="10" xfId="1" applyFont="1" applyBorder="1" applyAlignment="1">
      <alignment horizontal="center" vertical="top"/>
    </xf>
    <xf numFmtId="0" fontId="2" fillId="0" borderId="9" xfId="1" applyFont="1" applyBorder="1" applyAlignment="1">
      <alignment horizontal="center" vertical="top"/>
    </xf>
    <xf numFmtId="0" fontId="2" fillId="0" borderId="11" xfId="1" applyFont="1" applyBorder="1" applyAlignment="1">
      <alignment horizontal="center" vertical="top"/>
    </xf>
    <xf numFmtId="0" fontId="2" fillId="0" borderId="8" xfId="1" applyFont="1" applyBorder="1" applyAlignment="1">
      <alignment horizontal="center" vertical="top"/>
    </xf>
    <xf numFmtId="0" fontId="2" fillId="0" borderId="3" xfId="1" applyFont="1" applyBorder="1" applyAlignment="1">
      <alignment horizontal="center" vertical="top"/>
    </xf>
    <xf numFmtId="0" fontId="2" fillId="0" borderId="2" xfId="1" applyFont="1" applyBorder="1" applyAlignment="1">
      <alignment horizontal="center" vertical="top"/>
    </xf>
    <xf numFmtId="0" fontId="2" fillId="0" borderId="4" xfId="1" applyFont="1" applyBorder="1" applyAlignment="1">
      <alignment horizontal="center" vertical="top"/>
    </xf>
    <xf numFmtId="0" fontId="2" fillId="0" borderId="1" xfId="1" applyFont="1" applyBorder="1" applyAlignment="1">
      <alignment horizontal="center" vertical="top"/>
    </xf>
    <xf numFmtId="0" fontId="4" fillId="7" borderId="65" xfId="1" applyFont="1" applyFill="1" applyBorder="1" applyAlignment="1">
      <alignment horizontal="center" vertical="center"/>
    </xf>
    <xf numFmtId="0" fontId="4" fillId="7" borderId="26" xfId="1" applyFont="1" applyFill="1" applyBorder="1" applyAlignment="1">
      <alignment horizontal="center" vertical="center"/>
    </xf>
    <xf numFmtId="0" fontId="4" fillId="7" borderId="138" xfId="1" applyFont="1" applyFill="1" applyBorder="1" applyAlignment="1">
      <alignment horizontal="center" vertical="center"/>
    </xf>
    <xf numFmtId="0" fontId="7" fillId="0" borderId="25" xfId="1" applyFont="1" applyBorder="1" applyAlignment="1">
      <alignment horizontal="left" vertical="top" wrapText="1"/>
    </xf>
    <xf numFmtId="0" fontId="7" fillId="0" borderId="6" xfId="1" applyFont="1" applyBorder="1" applyAlignment="1">
      <alignment horizontal="left" vertical="top" wrapText="1"/>
    </xf>
    <xf numFmtId="0" fontId="7" fillId="0" borderId="3" xfId="1" applyFont="1" applyBorder="1" applyAlignment="1">
      <alignment horizontal="center" vertical="top"/>
    </xf>
    <xf numFmtId="0" fontId="7" fillId="0" borderId="4" xfId="1" applyFont="1" applyBorder="1" applyAlignment="1">
      <alignment horizontal="center" vertical="top"/>
    </xf>
    <xf numFmtId="0" fontId="7" fillId="0" borderId="3" xfId="1" applyFont="1" applyBorder="1" applyAlignment="1">
      <alignment horizontal="center" vertical="top" wrapText="1"/>
    </xf>
    <xf numFmtId="0" fontId="7" fillId="0" borderId="4" xfId="1" applyFont="1" applyBorder="1" applyAlignment="1">
      <alignment horizontal="center" vertical="top" wrapText="1"/>
    </xf>
    <xf numFmtId="0" fontId="7" fillId="0" borderId="3" xfId="1" applyFont="1" applyBorder="1" applyAlignment="1">
      <alignment horizontal="left" vertical="top"/>
    </xf>
    <xf numFmtId="0" fontId="7" fillId="0" borderId="2" xfId="1" applyFont="1" applyBorder="1" applyAlignment="1">
      <alignment horizontal="left" vertical="top"/>
    </xf>
    <xf numFmtId="0" fontId="7" fillId="0" borderId="4" xfId="1" applyFont="1" applyBorder="1" applyAlignment="1">
      <alignment horizontal="left" vertical="top"/>
    </xf>
    <xf numFmtId="0" fontId="6" fillId="5" borderId="7" xfId="1" applyFont="1" applyFill="1" applyBorder="1" applyAlignment="1">
      <alignment horizontal="left" vertical="top"/>
    </xf>
    <xf numFmtId="0" fontId="6" fillId="5" borderId="6" xfId="1" applyFont="1" applyFill="1" applyBorder="1" applyAlignment="1">
      <alignment horizontal="left" vertical="top"/>
    </xf>
    <xf numFmtId="0" fontId="4" fillId="3" borderId="21"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19" xfId="1" applyFont="1" applyFill="1" applyBorder="1" applyAlignment="1">
      <alignment horizontal="center" vertical="top" wrapText="1"/>
    </xf>
    <xf numFmtId="0" fontId="4" fillId="3" borderId="18" xfId="1" applyFont="1" applyFill="1" applyBorder="1" applyAlignment="1">
      <alignment horizontal="center" vertical="top" wrapText="1"/>
    </xf>
    <xf numFmtId="0" fontId="4" fillId="3" borderId="17" xfId="1" applyFont="1" applyFill="1" applyBorder="1" applyAlignment="1">
      <alignment horizontal="center" vertical="top" wrapText="1"/>
    </xf>
    <xf numFmtId="0" fontId="4" fillId="3" borderId="18" xfId="1" applyFont="1" applyFill="1" applyBorder="1" applyAlignment="1">
      <alignment horizontal="center" vertical="top"/>
    </xf>
    <xf numFmtId="0" fontId="4" fillId="3" borderId="22" xfId="1" applyFont="1" applyFill="1" applyBorder="1" applyAlignment="1">
      <alignment horizontal="center" vertical="top"/>
    </xf>
    <xf numFmtId="0" fontId="8" fillId="6" borderId="28" xfId="1" applyFont="1" applyFill="1" applyBorder="1" applyAlignment="1">
      <alignment horizontal="center" vertical="top"/>
    </xf>
    <xf numFmtId="0" fontId="8" fillId="6" borderId="18" xfId="1" applyFont="1" applyFill="1" applyBorder="1" applyAlignment="1">
      <alignment horizontal="center" vertical="top"/>
    </xf>
    <xf numFmtId="0" fontId="8" fillId="6" borderId="17" xfId="1" applyFont="1" applyFill="1" applyBorder="1" applyAlignment="1">
      <alignment horizontal="center" vertical="top"/>
    </xf>
    <xf numFmtId="0" fontId="6" fillId="5" borderId="28" xfId="1" applyFont="1" applyFill="1" applyBorder="1" applyAlignment="1">
      <alignment horizontal="left" vertical="top"/>
    </xf>
    <xf numFmtId="0" fontId="6" fillId="5" borderId="18" xfId="1" applyFont="1" applyFill="1" applyBorder="1" applyAlignment="1">
      <alignment horizontal="left" vertical="top"/>
    </xf>
    <xf numFmtId="0" fontId="8" fillId="6" borderId="21" xfId="1" applyFont="1" applyFill="1" applyBorder="1" applyAlignment="1">
      <alignment horizontal="center" vertical="center" wrapText="1"/>
    </xf>
    <xf numFmtId="0" fontId="8" fillId="6" borderId="20" xfId="1" applyFont="1" applyFill="1" applyBorder="1" applyAlignment="1">
      <alignment horizontal="center" vertical="center" wrapText="1"/>
    </xf>
    <xf numFmtId="0" fontId="8" fillId="6" borderId="19" xfId="1" applyFont="1" applyFill="1" applyBorder="1" applyAlignment="1">
      <alignment horizontal="center" vertical="center"/>
    </xf>
    <xf numFmtId="0" fontId="8" fillId="6" borderId="17" xfId="1" applyFont="1" applyFill="1" applyBorder="1" applyAlignment="1">
      <alignment horizontal="center" vertical="center"/>
    </xf>
    <xf numFmtId="0" fontId="8" fillId="6" borderId="18" xfId="1" applyFont="1" applyFill="1" applyBorder="1" applyAlignment="1">
      <alignment horizontal="center" vertical="center"/>
    </xf>
    <xf numFmtId="0" fontId="7" fillId="0" borderId="24" xfId="1" applyFont="1" applyBorder="1" applyAlignment="1">
      <alignment horizontal="center" vertical="top"/>
    </xf>
    <xf numFmtId="0" fontId="7" fillId="0" borderId="13" xfId="1" applyFont="1" applyBorder="1" applyAlignment="1">
      <alignment horizontal="center" vertical="top"/>
    </xf>
    <xf numFmtId="0" fontId="7" fillId="0" borderId="10" xfId="1" applyFont="1" applyBorder="1" applyAlignment="1">
      <alignment horizontal="center" vertical="top" wrapText="1"/>
    </xf>
    <xf numFmtId="0" fontId="7" fillId="0" borderId="11" xfId="1" applyFont="1" applyBorder="1" applyAlignment="1">
      <alignment horizontal="center" vertical="top" wrapText="1"/>
    </xf>
    <xf numFmtId="0" fontId="7" fillId="0" borderId="0" xfId="1" applyFont="1" applyAlignment="1">
      <alignment horizontal="center" vertical="top"/>
    </xf>
    <xf numFmtId="0" fontId="4" fillId="0" borderId="42" xfId="1" applyFont="1" applyBorder="1" applyAlignment="1">
      <alignment horizontal="left" vertical="top" wrapText="1"/>
    </xf>
    <xf numFmtId="0" fontId="7" fillId="0" borderId="40" xfId="1" applyFont="1" applyBorder="1" applyAlignment="1">
      <alignment horizontal="left" vertical="top" wrapText="1"/>
    </xf>
    <xf numFmtId="0" fontId="7" fillId="0" borderId="37" xfId="1" applyFont="1" applyBorder="1" applyAlignment="1">
      <alignment horizontal="left" vertical="top" wrapText="1"/>
    </xf>
    <xf numFmtId="0" fontId="7" fillId="0" borderId="36" xfId="1" applyFont="1" applyBorder="1" applyAlignment="1">
      <alignment horizontal="left" vertical="top" wrapText="1"/>
    </xf>
    <xf numFmtId="0" fontId="7" fillId="0" borderId="40" xfId="1" applyFont="1" applyBorder="1" applyAlignment="1">
      <alignment horizontal="left" vertical="top"/>
    </xf>
    <xf numFmtId="0" fontId="7" fillId="0" borderId="37" xfId="1" applyFont="1" applyBorder="1" applyAlignment="1">
      <alignment horizontal="left" vertical="top"/>
    </xf>
    <xf numFmtId="0" fontId="7" fillId="0" borderId="36" xfId="1" applyFont="1" applyBorder="1" applyAlignment="1">
      <alignment horizontal="left" vertical="top"/>
    </xf>
    <xf numFmtId="0" fontId="7" fillId="0" borderId="38" xfId="1" applyFont="1" applyBorder="1" applyAlignment="1">
      <alignment horizontal="left" vertical="top"/>
    </xf>
    <xf numFmtId="0" fontId="7" fillId="0" borderId="33" xfId="1" applyFont="1" applyBorder="1" applyAlignment="1">
      <alignment horizontal="left" vertical="top"/>
    </xf>
    <xf numFmtId="0" fontId="7" fillId="0" borderId="32" xfId="1" applyFont="1" applyBorder="1" applyAlignment="1">
      <alignment horizontal="left" vertical="top"/>
    </xf>
    <xf numFmtId="0" fontId="7" fillId="0" borderId="31" xfId="1" applyFont="1" applyBorder="1" applyAlignment="1">
      <alignment horizontal="left" vertical="top"/>
    </xf>
    <xf numFmtId="0" fontId="11" fillId="5" borderId="19" xfId="1" applyFont="1" applyFill="1" applyBorder="1" applyAlignment="1">
      <alignment horizontal="left" vertical="top"/>
    </xf>
    <xf numFmtId="0" fontId="11" fillId="5" borderId="18" xfId="1" applyFont="1" applyFill="1" applyBorder="1" applyAlignment="1">
      <alignment horizontal="left" vertical="top"/>
    </xf>
    <xf numFmtId="0" fontId="8" fillId="0" borderId="21" xfId="1" applyFont="1" applyBorder="1" applyAlignment="1">
      <alignment horizontal="center" vertical="top"/>
    </xf>
    <xf numFmtId="0" fontId="8" fillId="0" borderId="20" xfId="1" applyFont="1" applyBorder="1" applyAlignment="1">
      <alignment horizontal="center" vertical="top"/>
    </xf>
    <xf numFmtId="0" fontId="8" fillId="0" borderId="7" xfId="1" applyFont="1" applyBorder="1" applyAlignment="1">
      <alignment horizontal="center" vertical="top"/>
    </xf>
    <xf numFmtId="0" fontId="8" fillId="0" borderId="6" xfId="1" applyFont="1" applyBorder="1" applyAlignment="1">
      <alignment horizontal="center" vertical="top"/>
    </xf>
    <xf numFmtId="0" fontId="7" fillId="0" borderId="48" xfId="1" applyFont="1" applyBorder="1" applyAlignment="1">
      <alignment horizontal="left" vertical="top" wrapText="1"/>
    </xf>
    <xf numFmtId="0" fontId="7" fillId="0" borderId="49" xfId="1" applyFont="1" applyBorder="1" applyAlignment="1">
      <alignment horizontal="left" vertical="top" wrapText="1"/>
    </xf>
    <xf numFmtId="0" fontId="4" fillId="0" borderId="27" xfId="1" applyFont="1" applyBorder="1" applyAlignment="1">
      <alignment horizontal="center" vertical="top" wrapText="1"/>
    </xf>
    <xf numFmtId="0" fontId="4" fillId="0" borderId="20" xfId="1" applyFont="1" applyBorder="1" applyAlignment="1">
      <alignment horizontal="center" vertical="top" wrapText="1"/>
    </xf>
    <xf numFmtId="0" fontId="4" fillId="0" borderId="25" xfId="1" applyFont="1" applyBorder="1" applyAlignment="1">
      <alignment horizontal="center" vertical="top" wrapText="1"/>
    </xf>
    <xf numFmtId="0" fontId="4" fillId="0" borderId="6" xfId="1" applyFont="1" applyBorder="1" applyAlignment="1">
      <alignment horizontal="center" vertical="top" wrapText="1"/>
    </xf>
    <xf numFmtId="0" fontId="7" fillId="0" borderId="47" xfId="1" applyFont="1" applyBorder="1" applyAlignment="1">
      <alignment horizontal="left" vertical="top"/>
    </xf>
    <xf numFmtId="0" fontId="7" fillId="0" borderId="46" xfId="1" applyFont="1" applyBorder="1" applyAlignment="1">
      <alignment horizontal="left" vertical="top"/>
    </xf>
    <xf numFmtId="0" fontId="7" fillId="0" borderId="43" xfId="1" applyFont="1" applyBorder="1" applyAlignment="1">
      <alignment horizontal="left" vertical="top"/>
    </xf>
    <xf numFmtId="0" fontId="7" fillId="0" borderId="25" xfId="1" applyFont="1" applyBorder="1" applyAlignment="1">
      <alignment horizontal="left" vertical="top"/>
    </xf>
    <xf numFmtId="0" fontId="7" fillId="0" borderId="45" xfId="1" applyFont="1" applyBorder="1" applyAlignment="1">
      <alignment horizontal="left" vertical="top"/>
    </xf>
    <xf numFmtId="0" fontId="11" fillId="5" borderId="28" xfId="1" applyFont="1" applyFill="1" applyBorder="1" applyAlignment="1">
      <alignment horizontal="left" vertical="top"/>
    </xf>
    <xf numFmtId="0" fontId="8" fillId="6" borderId="21" xfId="1" applyFont="1" applyFill="1" applyBorder="1" applyAlignment="1">
      <alignment horizontal="center" vertical="center"/>
    </xf>
    <xf numFmtId="0" fontId="8" fillId="6" borderId="44" xfId="1" applyFont="1" applyFill="1" applyBorder="1" applyAlignment="1">
      <alignment horizontal="center" vertical="center"/>
    </xf>
    <xf numFmtId="0" fontId="8" fillId="6" borderId="20" xfId="1" applyFont="1" applyFill="1" applyBorder="1" applyAlignment="1">
      <alignment horizontal="center" vertical="center"/>
    </xf>
    <xf numFmtId="0" fontId="8" fillId="6" borderId="7" xfId="1" applyFont="1" applyFill="1" applyBorder="1" applyAlignment="1">
      <alignment horizontal="center" vertical="center"/>
    </xf>
    <xf numFmtId="0" fontId="8" fillId="6" borderId="43" xfId="1" applyFont="1" applyFill="1" applyBorder="1" applyAlignment="1">
      <alignment horizontal="center" vertical="center"/>
    </xf>
    <xf numFmtId="0" fontId="8" fillId="6" borderId="6" xfId="1" applyFont="1" applyFill="1" applyBorder="1" applyAlignment="1">
      <alignment horizontal="center" vertical="center"/>
    </xf>
    <xf numFmtId="0" fontId="8" fillId="6" borderId="16" xfId="1" applyFont="1" applyFill="1" applyBorder="1" applyAlignment="1">
      <alignment horizontal="center" vertical="center" wrapText="1"/>
    </xf>
    <xf numFmtId="0" fontId="8" fillId="6" borderId="16" xfId="1" applyFont="1" applyFill="1" applyBorder="1" applyAlignment="1">
      <alignment horizontal="center" vertical="top" wrapText="1"/>
    </xf>
    <xf numFmtId="0" fontId="8" fillId="6" borderId="16" xfId="1" applyFont="1" applyFill="1" applyBorder="1" applyAlignment="1">
      <alignment horizontal="center" vertical="center"/>
    </xf>
    <xf numFmtId="0" fontId="8" fillId="6" borderId="19" xfId="1" applyFont="1" applyFill="1" applyBorder="1" applyAlignment="1">
      <alignment horizontal="center" vertical="top"/>
    </xf>
    <xf numFmtId="0" fontId="8" fillId="6" borderId="16" xfId="1" applyFont="1" applyFill="1" applyBorder="1" applyAlignment="1">
      <alignment horizontal="center" vertical="top"/>
    </xf>
    <xf numFmtId="0" fontId="8" fillId="6" borderId="20" xfId="1" applyFont="1" applyFill="1" applyBorder="1" applyAlignment="1">
      <alignment horizontal="center" vertical="top"/>
    </xf>
    <xf numFmtId="0" fontId="8" fillId="6" borderId="65" xfId="1" applyFont="1" applyFill="1" applyBorder="1" applyAlignment="1">
      <alignment horizontal="center" vertical="top"/>
    </xf>
    <xf numFmtId="0" fontId="8" fillId="6" borderId="15" xfId="1" applyFont="1" applyFill="1" applyBorder="1" applyAlignment="1">
      <alignment horizontal="center" vertical="top"/>
    </xf>
    <xf numFmtId="0" fontId="8" fillId="0" borderId="21" xfId="1" applyFont="1" applyBorder="1" applyAlignment="1">
      <alignment horizontal="center" vertical="top" wrapText="1"/>
    </xf>
    <xf numFmtId="0" fontId="8" fillId="0" borderId="20" xfId="1" applyFont="1" applyBorder="1" applyAlignment="1">
      <alignment horizontal="center" vertical="top" wrapText="1"/>
    </xf>
    <xf numFmtId="0" fontId="8" fillId="0" borderId="14" xfId="1" applyFont="1" applyBorder="1" applyAlignment="1">
      <alignment horizontal="center" vertical="top" wrapText="1"/>
    </xf>
    <xf numFmtId="0" fontId="8" fillId="0" borderId="13"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7" fillId="0" borderId="64" xfId="1" applyFont="1" applyBorder="1" applyAlignment="1">
      <alignment horizontal="left" vertical="top" wrapText="1"/>
    </xf>
    <xf numFmtId="0" fontId="7" fillId="0" borderId="63" xfId="1" applyFont="1" applyBorder="1" applyAlignment="1">
      <alignment horizontal="left" vertical="top" wrapText="1"/>
    </xf>
    <xf numFmtId="0" fontId="7" fillId="0" borderId="48" xfId="1" applyFont="1" applyBorder="1" applyAlignment="1">
      <alignment horizontal="center" vertical="top"/>
    </xf>
    <xf numFmtId="0" fontId="7" fillId="0" borderId="62" xfId="1" applyFont="1" applyBorder="1" applyAlignment="1">
      <alignment horizontal="center" vertical="top"/>
    </xf>
    <xf numFmtId="0" fontId="4" fillId="0" borderId="44" xfId="1" applyFont="1" applyBorder="1" applyAlignment="1">
      <alignment horizontal="center" vertical="top" wrapText="1"/>
    </xf>
    <xf numFmtId="0" fontId="4" fillId="0" borderId="0" xfId="1" applyFont="1" applyAlignment="1">
      <alignment horizontal="center" vertical="top" wrapText="1"/>
    </xf>
    <xf numFmtId="0" fontId="4" fillId="0" borderId="43" xfId="1" applyFont="1" applyBorder="1" applyAlignment="1">
      <alignment horizontal="center" vertical="top" wrapText="1"/>
    </xf>
    <xf numFmtId="0" fontId="7" fillId="0" borderId="61" xfId="1" applyFont="1" applyBorder="1" applyAlignment="1">
      <alignment horizontal="left" vertical="top"/>
    </xf>
    <xf numFmtId="0" fontId="7" fillId="0" borderId="60" xfId="1" applyFont="1" applyBorder="1" applyAlignment="1">
      <alignment horizontal="left" vertical="top"/>
    </xf>
    <xf numFmtId="0" fontId="7" fillId="0" borderId="59" xfId="1" applyFont="1" applyBorder="1" applyAlignment="1">
      <alignment horizontal="left" vertical="center"/>
    </xf>
    <xf numFmtId="0" fontId="7" fillId="0" borderId="58" xfId="1" applyFont="1" applyBorder="1" applyAlignment="1">
      <alignment horizontal="left" vertical="center"/>
    </xf>
    <xf numFmtId="0" fontId="7" fillId="0" borderId="57" xfId="1" applyFont="1" applyBorder="1" applyAlignment="1">
      <alignment horizontal="left" vertical="center"/>
    </xf>
    <xf numFmtId="0" fontId="7" fillId="0" borderId="56" xfId="1" applyFont="1" applyBorder="1" applyAlignment="1">
      <alignment horizontal="left" vertical="top"/>
    </xf>
    <xf numFmtId="0" fontId="7" fillId="0" borderId="55" xfId="1" applyFont="1" applyBorder="1" applyAlignment="1">
      <alignment horizontal="left" vertical="top"/>
    </xf>
    <xf numFmtId="0" fontId="7" fillId="0" borderId="54" xfId="1" applyFont="1" applyBorder="1" applyAlignment="1">
      <alignment horizontal="center" vertical="top"/>
    </xf>
    <xf numFmtId="0" fontId="7" fillId="0" borderId="53" xfId="1" applyFont="1" applyBorder="1" applyAlignment="1">
      <alignment horizontal="center" vertical="top"/>
    </xf>
    <xf numFmtId="0" fontId="7" fillId="0" borderId="24" xfId="1" applyFont="1" applyBorder="1" applyAlignment="1">
      <alignment horizontal="left" vertical="top"/>
    </xf>
    <xf numFmtId="0" fontId="7" fillId="0" borderId="0" xfId="1" applyFont="1" applyAlignment="1">
      <alignment horizontal="left" vertical="top"/>
    </xf>
    <xf numFmtId="0" fontId="7" fillId="0" borderId="13" xfId="1" applyFont="1" applyBorder="1" applyAlignment="1">
      <alignment horizontal="left" vertical="top"/>
    </xf>
    <xf numFmtId="0" fontId="7" fillId="0" borderId="23" xfId="1" applyFont="1" applyBorder="1" applyAlignment="1">
      <alignment horizontal="left" vertical="top"/>
    </xf>
    <xf numFmtId="0" fontId="7" fillId="0" borderId="52" xfId="1" applyFont="1" applyBorder="1" applyAlignment="1">
      <alignment horizontal="left" vertical="top"/>
    </xf>
    <xf numFmtId="0" fontId="7" fillId="0" borderId="51" xfId="1" applyFont="1" applyBorder="1" applyAlignment="1">
      <alignment horizontal="left" vertical="top"/>
    </xf>
    <xf numFmtId="0" fontId="7" fillId="0" borderId="50" xfId="1" applyFont="1" applyBorder="1" applyAlignment="1">
      <alignment horizontal="left" vertical="top"/>
    </xf>
    <xf numFmtId="0" fontId="8" fillId="0" borderId="14" xfId="1" applyFont="1" applyBorder="1" applyAlignment="1">
      <alignment horizontal="center" vertical="top"/>
    </xf>
    <xf numFmtId="0" fontId="8" fillId="0" borderId="13" xfId="1" applyFont="1" applyBorder="1" applyAlignment="1">
      <alignment horizontal="center" vertical="top"/>
    </xf>
    <xf numFmtId="0" fontId="2" fillId="0" borderId="60" xfId="1" applyFont="1" applyBorder="1" applyAlignment="1">
      <alignment horizontal="left" vertical="top" wrapText="1"/>
    </xf>
    <xf numFmtId="0" fontId="2" fillId="0" borderId="60" xfId="1" applyFont="1" applyBorder="1" applyAlignment="1">
      <alignment horizontal="left" vertical="top"/>
    </xf>
    <xf numFmtId="0" fontId="2" fillId="0" borderId="42" xfId="1" applyFont="1" applyBorder="1" applyAlignment="1">
      <alignment horizontal="left" vertical="top"/>
    </xf>
    <xf numFmtId="0" fontId="2" fillId="0" borderId="41" xfId="1" applyFont="1" applyBorder="1" applyAlignment="1">
      <alignment horizontal="left" vertical="top"/>
    </xf>
    <xf numFmtId="0" fontId="8" fillId="0" borderId="0" xfId="1" applyFont="1" applyAlignment="1">
      <alignment horizontal="center" vertical="top"/>
    </xf>
    <xf numFmtId="0" fontId="8" fillId="0" borderId="67" xfId="1" applyFont="1" applyBorder="1" applyAlignment="1">
      <alignment horizontal="center" vertical="top"/>
    </xf>
    <xf numFmtId="0" fontId="8" fillId="0" borderId="66" xfId="1" applyFont="1" applyBorder="1" applyAlignment="1">
      <alignment horizontal="center" vertical="top"/>
    </xf>
    <xf numFmtId="0" fontId="2" fillId="0" borderId="59" xfId="1" applyFont="1" applyBorder="1" applyAlignment="1">
      <alignment horizontal="left" vertical="center"/>
    </xf>
    <xf numFmtId="0" fontId="2" fillId="0" borderId="58" xfId="1" applyFont="1" applyBorder="1" applyAlignment="1">
      <alignment horizontal="left" vertical="center"/>
    </xf>
    <xf numFmtId="0" fontId="2" fillId="0" borderId="57" xfId="1" applyFont="1" applyBorder="1" applyAlignment="1">
      <alignment horizontal="left" vertical="center"/>
    </xf>
    <xf numFmtId="0" fontId="2" fillId="0" borderId="54" xfId="1" applyFont="1" applyBorder="1" applyAlignment="1">
      <alignment horizontal="left" vertical="top"/>
    </xf>
    <xf numFmtId="0" fontId="2" fillId="0" borderId="40" xfId="1" applyFont="1" applyBorder="1" applyAlignment="1">
      <alignment horizontal="left" vertical="top"/>
    </xf>
    <xf numFmtId="0" fontId="2" fillId="0" borderId="36" xfId="1" applyFont="1" applyBorder="1" applyAlignment="1">
      <alignment horizontal="left" vertical="top"/>
    </xf>
    <xf numFmtId="0" fontId="2" fillId="0" borderId="64" xfId="1" applyFont="1" applyBorder="1" applyAlignment="1">
      <alignment horizontal="left" vertical="top" wrapText="1"/>
    </xf>
    <xf numFmtId="0" fontId="2" fillId="0" borderId="63" xfId="1" applyFont="1" applyBorder="1" applyAlignment="1">
      <alignment horizontal="left" vertical="top" wrapText="1"/>
    </xf>
    <xf numFmtId="0" fontId="2" fillId="0" borderId="69" xfId="1" applyFont="1" applyBorder="1" applyAlignment="1">
      <alignment horizontal="left" vertical="top" wrapText="1"/>
    </xf>
    <xf numFmtId="0" fontId="2" fillId="0" borderId="64" xfId="1" applyFont="1" applyBorder="1" applyAlignment="1">
      <alignment horizontal="left"/>
    </xf>
    <xf numFmtId="0" fontId="2" fillId="0" borderId="63" xfId="1" applyFont="1" applyBorder="1" applyAlignment="1">
      <alignment horizontal="left"/>
    </xf>
    <xf numFmtId="0" fontId="2" fillId="0" borderId="69" xfId="1" applyFont="1" applyBorder="1" applyAlignment="1">
      <alignment horizontal="left"/>
    </xf>
    <xf numFmtId="0" fontId="2" fillId="0" borderId="43" xfId="1" applyFont="1" applyBorder="1" applyAlignment="1">
      <alignment horizontal="left" vertical="top"/>
    </xf>
    <xf numFmtId="0" fontId="2" fillId="0" borderId="25" xfId="1" applyFont="1" applyBorder="1" applyAlignment="1">
      <alignment horizontal="left" vertical="top"/>
    </xf>
    <xf numFmtId="0" fontId="2" fillId="0" borderId="68" xfId="1" applyFont="1" applyBorder="1" applyAlignment="1">
      <alignment horizontal="left" vertical="top"/>
    </xf>
    <xf numFmtId="0" fontId="2" fillId="0" borderId="30" xfId="1" applyFont="1" applyBorder="1" applyAlignment="1">
      <alignment horizontal="left" vertical="top"/>
    </xf>
    <xf numFmtId="0" fontId="8" fillId="0" borderId="25" xfId="1" applyFont="1" applyBorder="1" applyAlignment="1">
      <alignment horizontal="center" vertical="top"/>
    </xf>
    <xf numFmtId="0" fontId="8" fillId="0" borderId="45" xfId="1" applyFont="1" applyBorder="1" applyAlignment="1">
      <alignment horizontal="center" vertical="top"/>
    </xf>
    <xf numFmtId="0" fontId="7" fillId="0" borderId="80" xfId="1" applyFont="1" applyBorder="1" applyAlignment="1">
      <alignment horizontal="left" vertical="top"/>
    </xf>
    <xf numFmtId="0" fontId="7" fillId="0" borderId="79" xfId="1" applyFont="1" applyBorder="1" applyAlignment="1">
      <alignment horizontal="left" vertical="top"/>
    </xf>
    <xf numFmtId="187" fontId="7" fillId="0" borderId="78" xfId="1" applyNumberFormat="1" applyFont="1" applyBorder="1" applyAlignment="1">
      <alignment horizontal="right" vertical="top"/>
    </xf>
    <xf numFmtId="187" fontId="7" fillId="0" borderId="64" xfId="1" applyNumberFormat="1" applyFont="1" applyBorder="1" applyAlignment="1">
      <alignment horizontal="right" vertical="top"/>
    </xf>
    <xf numFmtId="187" fontId="4" fillId="4" borderId="77" xfId="1" applyNumberFormat="1" applyFont="1" applyFill="1" applyBorder="1" applyAlignment="1">
      <alignment horizontal="right" vertical="top"/>
    </xf>
    <xf numFmtId="187" fontId="4" fillId="4" borderId="76" xfId="1" applyNumberFormat="1" applyFont="1" applyFill="1" applyBorder="1" applyAlignment="1">
      <alignment horizontal="right" vertical="top"/>
    </xf>
    <xf numFmtId="0" fontId="8" fillId="0" borderId="28" xfId="1" applyFont="1" applyBorder="1" applyAlignment="1">
      <alignment horizontal="center" vertical="top"/>
    </xf>
    <xf numFmtId="0" fontId="8" fillId="0" borderId="18" xfId="1" applyFont="1" applyBorder="1" applyAlignment="1">
      <alignment horizontal="center" vertical="top"/>
    </xf>
    <xf numFmtId="0" fontId="8" fillId="0" borderId="17" xfId="1" applyFont="1" applyBorder="1" applyAlignment="1">
      <alignment horizontal="center" vertical="top"/>
    </xf>
    <xf numFmtId="187" fontId="4" fillId="0" borderId="75" xfId="3" applyNumberFormat="1" applyFont="1" applyBorder="1" applyAlignment="1">
      <alignment horizontal="right" vertical="top"/>
    </xf>
    <xf numFmtId="187" fontId="4" fillId="0" borderId="75" xfId="1" applyNumberFormat="1" applyFont="1" applyBorder="1" applyAlignment="1">
      <alignment horizontal="right" vertical="top"/>
    </xf>
    <xf numFmtId="187" fontId="4" fillId="0" borderId="74" xfId="1" applyNumberFormat="1" applyFont="1" applyBorder="1" applyAlignment="1">
      <alignment horizontal="right" vertical="top"/>
    </xf>
    <xf numFmtId="0" fontId="8" fillId="6" borderId="73" xfId="1" applyFont="1" applyFill="1" applyBorder="1" applyAlignment="1">
      <alignment horizontal="center" vertical="top"/>
    </xf>
    <xf numFmtId="0" fontId="8" fillId="6" borderId="71" xfId="1" applyFont="1" applyFill="1" applyBorder="1" applyAlignment="1">
      <alignment horizontal="center" vertical="top"/>
    </xf>
    <xf numFmtId="0" fontId="8" fillId="6" borderId="27" xfId="1" applyFont="1" applyFill="1" applyBorder="1" applyAlignment="1">
      <alignment horizontal="center" vertical="top"/>
    </xf>
    <xf numFmtId="0" fontId="8" fillId="6" borderId="72" xfId="1" applyFont="1" applyFill="1" applyBorder="1" applyAlignment="1">
      <alignment horizontal="center" vertical="top"/>
    </xf>
    <xf numFmtId="0" fontId="8" fillId="6" borderId="70" xfId="1" applyFont="1" applyFill="1" applyBorder="1" applyAlignment="1">
      <alignment horizontal="center" vertical="top"/>
    </xf>
    <xf numFmtId="0" fontId="2" fillId="0" borderId="87" xfId="1" applyFont="1" applyBorder="1" applyAlignment="1">
      <alignment horizontal="left" vertical="top"/>
    </xf>
    <xf numFmtId="0" fontId="2" fillId="0" borderId="47" xfId="1" applyFont="1" applyBorder="1" applyAlignment="1">
      <alignment horizontal="left" vertical="top"/>
    </xf>
    <xf numFmtId="0" fontId="2" fillId="0" borderId="62" xfId="1" applyFont="1" applyBorder="1" applyAlignment="1">
      <alignment horizontal="left" vertical="top"/>
    </xf>
    <xf numFmtId="187" fontId="7" fillId="4" borderId="65" xfId="1" applyNumberFormat="1" applyFont="1" applyFill="1" applyBorder="1" applyAlignment="1">
      <alignment horizontal="right" vertical="top"/>
    </xf>
    <xf numFmtId="187" fontId="4" fillId="4" borderId="65" xfId="1" applyNumberFormat="1" applyFont="1" applyFill="1" applyBorder="1" applyAlignment="1">
      <alignment horizontal="right" vertical="top"/>
    </xf>
    <xf numFmtId="187" fontId="4" fillId="4" borderId="86" xfId="1" applyNumberFormat="1" applyFont="1" applyFill="1" applyBorder="1" applyAlignment="1">
      <alignment horizontal="right" vertical="top"/>
    </xf>
    <xf numFmtId="0" fontId="2" fillId="0" borderId="85" xfId="1" applyFont="1" applyBorder="1" applyAlignment="1">
      <alignment horizontal="left" vertical="top"/>
    </xf>
    <xf numFmtId="0" fontId="2" fillId="0" borderId="84" xfId="1" applyFont="1" applyBorder="1" applyAlignment="1">
      <alignment horizontal="left" vertical="top"/>
    </xf>
    <xf numFmtId="0" fontId="2" fillId="0" borderId="53" xfId="1" applyFont="1" applyBorder="1" applyAlignment="1">
      <alignment horizontal="left" vertical="top"/>
    </xf>
    <xf numFmtId="187" fontId="7" fillId="0" borderId="83" xfId="1" applyNumberFormat="1" applyFont="1" applyBorder="1" applyAlignment="1">
      <alignment horizontal="right" vertical="top"/>
    </xf>
    <xf numFmtId="187" fontId="7" fillId="0" borderId="54" xfId="1" applyNumberFormat="1" applyFont="1" applyBorder="1" applyAlignment="1">
      <alignment horizontal="right" vertical="top"/>
    </xf>
    <xf numFmtId="187" fontId="4" fillId="4" borderId="82" xfId="1" applyNumberFormat="1" applyFont="1" applyFill="1" applyBorder="1" applyAlignment="1">
      <alignment horizontal="right" vertical="top"/>
    </xf>
    <xf numFmtId="187" fontId="4" fillId="4" borderId="81" xfId="1" applyNumberFormat="1" applyFont="1" applyFill="1" applyBorder="1" applyAlignment="1">
      <alignment horizontal="right" vertical="top"/>
    </xf>
    <xf numFmtId="0" fontId="8" fillId="0" borderId="107" xfId="1" applyFont="1" applyBorder="1" applyAlignment="1">
      <alignment horizontal="left" vertical="top"/>
    </xf>
    <xf numFmtId="0" fontId="8" fillId="0" borderId="108" xfId="1" applyFont="1" applyBorder="1" applyAlignment="1">
      <alignment horizontal="left" vertical="top"/>
    </xf>
    <xf numFmtId="0" fontId="8" fillId="0" borderId="106" xfId="1" applyFont="1" applyBorder="1" applyAlignment="1">
      <alignment horizontal="left" vertical="top"/>
    </xf>
    <xf numFmtId="0" fontId="4" fillId="0" borderId="107" xfId="1" applyFont="1" applyBorder="1" applyAlignment="1">
      <alignment horizontal="left" vertical="top" wrapText="1"/>
    </xf>
    <xf numFmtId="0" fontId="4" fillId="0" borderId="107" xfId="1" applyFont="1" applyBorder="1" applyAlignment="1">
      <alignment horizontal="left" vertical="top"/>
    </xf>
    <xf numFmtId="0" fontId="4" fillId="0" borderId="106" xfId="1" applyFont="1" applyBorder="1" applyAlignment="1">
      <alignment horizontal="left" vertical="top"/>
    </xf>
    <xf numFmtId="49" fontId="7" fillId="0" borderId="102" xfId="1" applyNumberFormat="1" applyFont="1" applyBorder="1" applyAlignment="1">
      <alignment horizontal="left" vertical="top" wrapText="1"/>
    </xf>
    <xf numFmtId="49" fontId="7" fillId="0" borderId="105" xfId="1" applyNumberFormat="1" applyFont="1" applyBorder="1" applyAlignment="1">
      <alignment horizontal="left" vertical="top"/>
    </xf>
    <xf numFmtId="49" fontId="7" fillId="0" borderId="104" xfId="1" applyNumberFormat="1" applyFont="1" applyBorder="1" applyAlignment="1">
      <alignment horizontal="left" vertical="top"/>
    </xf>
    <xf numFmtId="0" fontId="8" fillId="0" borderId="102" xfId="1" applyFont="1" applyBorder="1" applyAlignment="1">
      <alignment horizontal="left" vertical="top"/>
    </xf>
    <xf numFmtId="0" fontId="8" fillId="0" borderId="101" xfId="1" applyFont="1" applyBorder="1" applyAlignment="1">
      <alignment horizontal="left" vertical="top"/>
    </xf>
    <xf numFmtId="0" fontId="8" fillId="0" borderId="22" xfId="1" applyFont="1" applyBorder="1" applyAlignment="1">
      <alignment horizontal="center" vertical="top"/>
    </xf>
    <xf numFmtId="0" fontId="8" fillId="0" borderId="100" xfId="1" applyFont="1" applyBorder="1" applyAlignment="1">
      <alignment horizontal="left" vertical="top"/>
    </xf>
    <xf numFmtId="0" fontId="8" fillId="0" borderId="14" xfId="1" applyFont="1" applyBorder="1" applyAlignment="1">
      <alignment horizontal="left" vertical="top"/>
    </xf>
    <xf numFmtId="0" fontId="8" fillId="0" borderId="96" xfId="1" applyFont="1" applyBorder="1" applyAlignment="1">
      <alignment horizontal="left" vertical="top"/>
    </xf>
    <xf numFmtId="0" fontId="2" fillId="0" borderId="99" xfId="1" applyFont="1" applyBorder="1" applyAlignment="1">
      <alignment horizontal="left" vertical="top"/>
    </xf>
    <xf numFmtId="0" fontId="2" fillId="0" borderId="98" xfId="1" applyFont="1" applyBorder="1" applyAlignment="1">
      <alignment horizontal="left" vertical="top"/>
    </xf>
    <xf numFmtId="0" fontId="2" fillId="0" borderId="37" xfId="1" applyFont="1" applyBorder="1" applyAlignment="1">
      <alignment horizontal="left" vertical="top"/>
    </xf>
    <xf numFmtId="0" fontId="2" fillId="0" borderId="97" xfId="1" applyFont="1" applyBorder="1" applyAlignment="1">
      <alignment horizontal="left" vertical="top"/>
    </xf>
    <xf numFmtId="0" fontId="8" fillId="0" borderId="21" xfId="1" applyFont="1" applyBorder="1" applyAlignment="1">
      <alignment horizontal="left" vertical="top"/>
    </xf>
    <xf numFmtId="0" fontId="8" fillId="0" borderId="44" xfId="1" applyFont="1" applyBorder="1" applyAlignment="1">
      <alignment horizontal="left" vertical="top" wrapText="1"/>
    </xf>
    <xf numFmtId="0" fontId="8" fillId="0" borderId="94" xfId="1" applyFont="1" applyBorder="1" applyAlignment="1">
      <alignment horizontal="left" vertical="top" wrapText="1"/>
    </xf>
    <xf numFmtId="0" fontId="8" fillId="0" borderId="0" xfId="1" applyFont="1" applyAlignment="1">
      <alignment horizontal="left" vertical="top" wrapText="1"/>
    </xf>
    <xf numFmtId="0" fontId="8" fillId="0" borderId="23" xfId="1" applyFont="1" applyBorder="1" applyAlignment="1">
      <alignment horizontal="left" vertical="top" wrapText="1"/>
    </xf>
    <xf numFmtId="0" fontId="4" fillId="0" borderId="119" xfId="1" applyFont="1" applyBorder="1" applyAlignment="1">
      <alignment horizontal="left" vertical="top"/>
    </xf>
    <xf numFmtId="0" fontId="4" fillId="0" borderId="118" xfId="1" applyFont="1" applyBorder="1" applyAlignment="1">
      <alignment horizontal="left" vertical="top"/>
    </xf>
    <xf numFmtId="0" fontId="8" fillId="0" borderId="105" xfId="1" applyFont="1" applyBorder="1" applyAlignment="1">
      <alignment horizontal="left" vertical="top"/>
    </xf>
    <xf numFmtId="0" fontId="8" fillId="0" borderId="103" xfId="1" applyFont="1" applyBorder="1" applyAlignment="1">
      <alignment horizontal="left" vertical="top"/>
    </xf>
    <xf numFmtId="0" fontId="8" fillId="0" borderId="104" xfId="1" applyFont="1" applyBorder="1" applyAlignment="1">
      <alignment horizontal="left" vertical="top"/>
    </xf>
    <xf numFmtId="0" fontId="8" fillId="0" borderId="117" xfId="1" applyFont="1" applyBorder="1" applyAlignment="1">
      <alignment horizontal="left" vertical="top"/>
    </xf>
    <xf numFmtId="0" fontId="8" fillId="0" borderId="116" xfId="1" applyFont="1" applyBorder="1" applyAlignment="1">
      <alignment horizontal="left" vertical="top"/>
    </xf>
    <xf numFmtId="0" fontId="8" fillId="0" borderId="114" xfId="1" applyFont="1" applyBorder="1" applyAlignment="1">
      <alignment horizontal="center" vertical="top"/>
    </xf>
    <xf numFmtId="0" fontId="8" fillId="0" borderId="113" xfId="1" applyFont="1" applyBorder="1" applyAlignment="1">
      <alignment horizontal="center" vertical="top"/>
    </xf>
    <xf numFmtId="0" fontId="8" fillId="0" borderId="112" xfId="1" applyFont="1" applyBorder="1" applyAlignment="1">
      <alignment horizontal="center" vertical="top"/>
    </xf>
    <xf numFmtId="0" fontId="8" fillId="0" borderId="111" xfId="1" applyFont="1" applyBorder="1" applyAlignment="1">
      <alignment horizontal="center" vertical="top"/>
    </xf>
    <xf numFmtId="0" fontId="8" fillId="0" borderId="110" xfId="1" applyFont="1" applyBorder="1" applyAlignment="1">
      <alignment horizontal="center" vertical="top"/>
    </xf>
    <xf numFmtId="0" fontId="8" fillId="0" borderId="0" xfId="1" applyFont="1" applyAlignment="1">
      <alignment horizontal="left" vertical="top"/>
    </xf>
    <xf numFmtId="0" fontId="8" fillId="0" borderId="23" xfId="1" applyFont="1" applyBorder="1" applyAlignment="1">
      <alignment horizontal="left" vertical="top"/>
    </xf>
    <xf numFmtId="0" fontId="7" fillId="0" borderId="3" xfId="1" applyFont="1" applyBorder="1" applyAlignment="1">
      <alignment horizontal="left" vertical="top" wrapText="1"/>
    </xf>
    <xf numFmtId="0" fontId="7" fillId="0" borderId="4" xfId="1" applyFont="1" applyBorder="1" applyAlignment="1">
      <alignment horizontal="left" vertical="top" wrapText="1"/>
    </xf>
    <xf numFmtId="0" fontId="8" fillId="6" borderId="19" xfId="1" applyFont="1" applyFill="1" applyBorder="1" applyAlignment="1">
      <alignment horizontal="center" vertical="center" wrapText="1"/>
    </xf>
    <xf numFmtId="0" fontId="8" fillId="6" borderId="17" xfId="1" applyFont="1" applyFill="1" applyBorder="1" applyAlignment="1">
      <alignment horizontal="center" vertical="center" wrapText="1"/>
    </xf>
    <xf numFmtId="0" fontId="7" fillId="0" borderId="10" xfId="1" applyFont="1" applyBorder="1" applyAlignment="1">
      <alignment horizontal="left" vertical="top" wrapText="1"/>
    </xf>
    <xf numFmtId="0" fontId="7" fillId="0" borderId="11" xfId="1" applyFont="1" applyBorder="1" applyAlignment="1">
      <alignment horizontal="left" vertical="top" wrapText="1"/>
    </xf>
    <xf numFmtId="0" fontId="4" fillId="0" borderId="41" xfId="1" applyFont="1" applyBorder="1" applyAlignment="1">
      <alignment horizontal="left" vertical="top" wrapText="1"/>
    </xf>
    <xf numFmtId="0" fontId="7" fillId="0" borderId="68" xfId="1" applyFont="1" applyBorder="1" applyAlignment="1">
      <alignment horizontal="left" vertical="top"/>
    </xf>
    <xf numFmtId="0" fontId="8" fillId="0" borderId="27" xfId="1" applyFont="1" applyBorder="1" applyAlignment="1">
      <alignment horizontal="center" vertical="top" wrapText="1"/>
    </xf>
    <xf numFmtId="0" fontId="8" fillId="0" borderId="25" xfId="1" applyFont="1" applyBorder="1" applyAlignment="1">
      <alignment horizontal="center" vertical="top" wrapText="1"/>
    </xf>
    <xf numFmtId="0" fontId="7" fillId="0" borderId="48" xfId="1" applyFont="1" applyBorder="1" applyAlignment="1">
      <alignment horizontal="left" vertical="top"/>
    </xf>
    <xf numFmtId="0" fontId="2" fillId="0" borderId="45" xfId="1" applyFont="1" applyBorder="1" applyAlignment="1">
      <alignment horizontal="left" vertical="top"/>
    </xf>
    <xf numFmtId="0" fontId="8" fillId="6" borderId="27" xfId="1" applyFont="1" applyFill="1" applyBorder="1" applyAlignment="1">
      <alignment horizontal="center" vertical="center"/>
    </xf>
    <xf numFmtId="0" fontId="8" fillId="6" borderId="25" xfId="1" applyFont="1" applyFill="1" applyBorder="1" applyAlignment="1">
      <alignment horizontal="center" vertical="center"/>
    </xf>
    <xf numFmtId="0" fontId="7" fillId="0" borderId="54" xfId="1" applyFont="1" applyBorder="1" applyAlignment="1">
      <alignment horizontal="left" vertical="top"/>
    </xf>
    <xf numFmtId="0" fontId="7" fillId="0" borderId="53" xfId="1" applyFont="1" applyBorder="1" applyAlignment="1">
      <alignment horizontal="left" vertical="top"/>
    </xf>
    <xf numFmtId="0" fontId="2" fillId="0" borderId="61" xfId="1" applyFont="1" applyBorder="1" applyAlignment="1">
      <alignment horizontal="center" vertical="top"/>
    </xf>
    <xf numFmtId="0" fontId="2" fillId="0" borderId="127" xfId="1" applyFont="1" applyBorder="1" applyAlignment="1">
      <alignment horizontal="center" vertical="top"/>
    </xf>
    <xf numFmtId="0" fontId="8" fillId="0" borderId="123" xfId="1" applyFont="1" applyBorder="1" applyAlignment="1">
      <alignment horizontal="center" vertical="top"/>
    </xf>
    <xf numFmtId="0" fontId="7" fillId="0" borderId="59" xfId="1" applyFont="1" applyBorder="1" applyAlignment="1">
      <alignment horizontal="left" vertical="top" wrapText="1"/>
    </xf>
    <xf numFmtId="0" fontId="7" fillId="0" borderId="58" xfId="1" applyFont="1" applyBorder="1" applyAlignment="1">
      <alignment horizontal="left" vertical="top" wrapText="1"/>
    </xf>
    <xf numFmtId="0" fontId="7" fillId="0" borderId="57" xfId="1" applyFont="1" applyBorder="1" applyAlignment="1">
      <alignment horizontal="left" vertical="top" wrapText="1"/>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0" borderId="54" xfId="1" applyFont="1" applyBorder="1" applyAlignment="1">
      <alignment horizontal="left" vertical="top"/>
    </xf>
    <xf numFmtId="0" fontId="12" fillId="0" borderId="126" xfId="1" applyFont="1" applyBorder="1" applyAlignment="1">
      <alignment horizontal="center" vertical="top"/>
    </xf>
    <xf numFmtId="0" fontId="12" fillId="0" borderId="125" xfId="1" applyFont="1" applyBorder="1" applyAlignment="1">
      <alignment horizontal="center" vertical="top"/>
    </xf>
    <xf numFmtId="0" fontId="7" fillId="0" borderId="69" xfId="1" applyFont="1" applyBorder="1" applyAlignment="1">
      <alignment horizontal="left" vertical="top" wrapText="1"/>
    </xf>
    <xf numFmtId="0" fontId="7" fillId="0" borderId="64" xfId="1" applyFont="1" applyBorder="1" applyAlignment="1">
      <alignment horizontal="left" vertical="top"/>
    </xf>
    <xf numFmtId="0" fontId="7" fillId="0" borderId="63" xfId="1" applyFont="1" applyBorder="1" applyAlignment="1">
      <alignment horizontal="left" vertical="top"/>
    </xf>
    <xf numFmtId="0" fontId="7" fillId="0" borderId="69" xfId="1" applyFont="1" applyBorder="1" applyAlignment="1">
      <alignment horizontal="left" vertical="top"/>
    </xf>
    <xf numFmtId="0" fontId="12" fillId="0" borderId="43" xfId="1" applyFont="1" applyBorder="1" applyAlignment="1">
      <alignment horizontal="left" vertical="top"/>
    </xf>
    <xf numFmtId="0" fontId="12" fillId="0" borderId="25" xfId="1" applyFont="1" applyBorder="1" applyAlignment="1">
      <alignment horizontal="left" vertical="top"/>
    </xf>
    <xf numFmtId="0" fontId="12" fillId="0" borderId="124" xfId="1" applyFont="1" applyBorder="1" applyAlignment="1">
      <alignment horizontal="center" vertical="top"/>
    </xf>
    <xf numFmtId="0" fontId="12" fillId="0" borderId="25" xfId="1" applyFont="1" applyBorder="1" applyAlignment="1">
      <alignment horizontal="center" vertical="top"/>
    </xf>
    <xf numFmtId="0" fontId="10" fillId="0" borderId="43" xfId="1" applyFont="1" applyBorder="1" applyAlignment="1">
      <alignment horizontal="left" vertical="top"/>
    </xf>
    <xf numFmtId="0" fontId="10" fillId="0" borderId="25" xfId="1" applyFont="1" applyBorder="1" applyAlignment="1">
      <alignment horizontal="left" vertical="top"/>
    </xf>
    <xf numFmtId="0" fontId="18" fillId="0" borderId="25" xfId="1" applyFont="1" applyBorder="1" applyAlignment="1">
      <alignment horizontal="center" vertical="top"/>
    </xf>
    <xf numFmtId="0" fontId="18" fillId="0" borderId="45" xfId="1" applyFont="1" applyBorder="1" applyAlignment="1">
      <alignment horizontal="center" vertical="top"/>
    </xf>
    <xf numFmtId="0" fontId="2" fillId="0" borderId="27" xfId="1" applyFont="1" applyBorder="1" applyAlignment="1">
      <alignment horizontal="left" vertical="top"/>
    </xf>
    <xf numFmtId="0" fontId="2" fillId="0" borderId="44" xfId="1" applyFont="1" applyBorder="1" applyAlignment="1">
      <alignment horizontal="left" vertical="top"/>
    </xf>
    <xf numFmtId="0" fontId="2" fillId="0" borderId="20" xfId="1" applyFont="1" applyBorder="1" applyAlignment="1">
      <alignment horizontal="left" vertical="top"/>
    </xf>
    <xf numFmtId="0" fontId="2" fillId="0" borderId="94" xfId="1" applyFont="1" applyBorder="1" applyAlignment="1">
      <alignment horizontal="left" vertical="top"/>
    </xf>
    <xf numFmtId="0" fontId="2" fillId="0" borderId="91" xfId="1" applyFont="1" applyBorder="1" applyAlignment="1">
      <alignment horizontal="left" vertical="top"/>
    </xf>
    <xf numFmtId="0" fontId="2" fillId="0" borderId="90" xfId="1" applyFont="1" applyBorder="1" applyAlignment="1">
      <alignment horizontal="left" vertical="top"/>
    </xf>
    <xf numFmtId="0" fontId="19" fillId="0" borderId="54" xfId="1" applyFont="1" applyBorder="1" applyAlignment="1">
      <alignment horizontal="left" vertical="top"/>
    </xf>
    <xf numFmtId="0" fontId="19" fillId="0" borderId="84" xfId="1" applyFont="1" applyBorder="1" applyAlignment="1">
      <alignment horizontal="left" vertical="top"/>
    </xf>
    <xf numFmtId="0" fontId="19" fillId="0" borderId="53" xfId="1" applyFont="1" applyBorder="1" applyAlignment="1">
      <alignment horizontal="left" vertical="top"/>
    </xf>
    <xf numFmtId="0" fontId="12" fillId="0" borderId="24" xfId="1" applyFont="1" applyBorder="1" applyAlignment="1">
      <alignment horizontal="left" vertical="top"/>
    </xf>
    <xf numFmtId="0" fontId="12" fillId="0" borderId="0" xfId="1" applyFont="1" applyAlignment="1">
      <alignment horizontal="left" vertical="top"/>
    </xf>
    <xf numFmtId="0" fontId="12" fillId="0" borderId="13" xfId="1" applyFont="1" applyBorder="1" applyAlignment="1">
      <alignment horizontal="left" vertical="top"/>
    </xf>
    <xf numFmtId="0" fontId="2" fillId="0" borderId="0" xfId="1" applyFont="1" applyAlignment="1">
      <alignment horizontal="left" vertical="top"/>
    </xf>
    <xf numFmtId="0" fontId="2" fillId="0" borderId="23" xfId="1" applyFont="1" applyBorder="1" applyAlignment="1">
      <alignment horizontal="left" vertical="top"/>
    </xf>
    <xf numFmtId="0" fontId="8" fillId="0" borderId="107" xfId="1" applyFont="1" applyBorder="1" applyAlignment="1">
      <alignment horizontal="left" vertical="top" wrapText="1"/>
    </xf>
    <xf numFmtId="0" fontId="7" fillId="0" borderId="107" xfId="1" applyFont="1" applyBorder="1" applyAlignment="1">
      <alignment horizontal="left" vertical="top" wrapText="1"/>
    </xf>
    <xf numFmtId="0" fontId="8" fillId="0" borderId="115" xfId="1" applyFont="1" applyBorder="1" applyAlignment="1">
      <alignment horizontal="left" vertical="top"/>
    </xf>
    <xf numFmtId="49" fontId="7" fillId="0" borderId="102" xfId="1" applyNumberFormat="1" applyFont="1" applyBorder="1" applyAlignment="1">
      <alignment horizontal="left" vertical="top"/>
    </xf>
    <xf numFmtId="49" fontId="7" fillId="0" borderId="56" xfId="1" applyNumberFormat="1" applyFont="1" applyBorder="1" applyAlignment="1">
      <alignment horizontal="center" vertical="top"/>
    </xf>
    <xf numFmtId="49" fontId="7" fillId="0" borderId="91" xfId="1" applyNumberFormat="1" applyFont="1" applyBorder="1" applyAlignment="1">
      <alignment horizontal="center" vertical="top"/>
    </xf>
    <xf numFmtId="49" fontId="7" fillId="0" borderId="90" xfId="1" applyNumberFormat="1" applyFont="1" applyBorder="1" applyAlignment="1">
      <alignment horizontal="center" vertical="top"/>
    </xf>
    <xf numFmtId="0" fontId="8" fillId="0" borderId="23" xfId="1" applyFont="1" applyBorder="1" applyAlignment="1">
      <alignment horizontal="center" vertical="top"/>
    </xf>
    <xf numFmtId="0" fontId="2" fillId="0" borderId="10" xfId="1" applyFont="1" applyBorder="1" applyAlignment="1">
      <alignment horizontal="left" vertical="top"/>
    </xf>
    <xf numFmtId="0" fontId="2" fillId="0" borderId="9" xfId="1" applyFont="1" applyBorder="1" applyAlignment="1">
      <alignment horizontal="left" vertical="top"/>
    </xf>
    <xf numFmtId="0" fontId="2" fillId="0" borderId="8" xfId="1" applyFont="1" applyBorder="1" applyAlignment="1">
      <alignment horizontal="left" vertical="top"/>
    </xf>
    <xf numFmtId="0" fontId="2" fillId="0" borderId="131" xfId="1" applyFont="1" applyBorder="1" applyAlignment="1">
      <alignment horizontal="left" vertical="top"/>
    </xf>
    <xf numFmtId="0" fontId="2" fillId="0" borderId="130" xfId="1" applyFont="1" applyBorder="1" applyAlignment="1">
      <alignment horizontal="left" vertical="top"/>
    </xf>
    <xf numFmtId="0" fontId="2" fillId="0" borderId="129" xfId="1" applyFont="1" applyBorder="1" applyAlignment="1">
      <alignment horizontal="left" vertical="top"/>
    </xf>
    <xf numFmtId="0" fontId="2" fillId="0" borderId="50" xfId="1" applyFont="1" applyBorder="1" applyAlignment="1">
      <alignment horizontal="left" vertical="top"/>
    </xf>
    <xf numFmtId="0" fontId="7" fillId="0" borderId="132" xfId="1" applyFont="1" applyBorder="1" applyAlignment="1">
      <alignment horizontal="left" vertical="top" wrapText="1"/>
    </xf>
    <xf numFmtId="0" fontId="7" fillId="0" borderId="55" xfId="1" applyFont="1" applyBorder="1" applyAlignment="1">
      <alignment horizontal="left" vertical="top" wrapText="1"/>
    </xf>
    <xf numFmtId="0" fontId="7" fillId="0" borderId="56" xfId="1" applyFont="1" applyBorder="1" applyAlignment="1">
      <alignment horizontal="center" vertical="top"/>
    </xf>
    <xf numFmtId="0" fontId="7" fillId="0" borderId="55" xfId="1" applyFont="1" applyBorder="1" applyAlignment="1">
      <alignment horizontal="center" vertical="top"/>
    </xf>
    <xf numFmtId="0" fontId="7" fillId="0" borderId="56" xfId="1" applyFont="1" applyBorder="1" applyAlignment="1">
      <alignment horizontal="center" vertical="top" wrapText="1"/>
    </xf>
    <xf numFmtId="0" fontId="7" fillId="0" borderId="55" xfId="1" applyFont="1" applyBorder="1" applyAlignment="1">
      <alignment horizontal="center" vertical="top" wrapText="1"/>
    </xf>
    <xf numFmtId="0" fontId="7" fillId="0" borderId="91" xfId="1" applyFont="1" applyBorder="1" applyAlignment="1">
      <alignment horizontal="left" vertical="top"/>
    </xf>
    <xf numFmtId="0" fontId="7" fillId="0" borderId="90" xfId="1" applyFont="1" applyBorder="1" applyAlignment="1">
      <alignment horizontal="left" vertical="top"/>
    </xf>
    <xf numFmtId="0" fontId="6" fillId="5" borderId="19" xfId="1" applyFont="1" applyFill="1" applyBorder="1" applyAlignment="1">
      <alignment horizontal="left" vertical="top"/>
    </xf>
    <xf numFmtId="0" fontId="4" fillId="3" borderId="25" xfId="1" applyFont="1" applyFill="1" applyBorder="1" applyAlignment="1">
      <alignment horizontal="center" vertical="top" wrapText="1"/>
    </xf>
    <xf numFmtId="0" fontId="4" fillId="3" borderId="43" xfId="1" applyFont="1" applyFill="1" applyBorder="1" applyAlignment="1">
      <alignment horizontal="center" vertical="top" wrapText="1"/>
    </xf>
    <xf numFmtId="0" fontId="4" fillId="3" borderId="6" xfId="1" applyFont="1" applyFill="1" applyBorder="1" applyAlignment="1">
      <alignment horizontal="center" vertical="top" wrapText="1"/>
    </xf>
    <xf numFmtId="0" fontId="4" fillId="3" borderId="43" xfId="1" applyFont="1" applyFill="1" applyBorder="1" applyAlignment="1">
      <alignment horizontal="center" vertical="top"/>
    </xf>
    <xf numFmtId="0" fontId="4" fillId="3" borderId="50" xfId="1" applyFont="1" applyFill="1" applyBorder="1" applyAlignment="1">
      <alignment horizontal="center" vertical="top"/>
    </xf>
    <xf numFmtId="0" fontId="8" fillId="6" borderId="28" xfId="1" applyFont="1" applyFill="1" applyBorder="1" applyAlignment="1">
      <alignment horizontal="center" vertical="center" wrapText="1"/>
    </xf>
    <xf numFmtId="0" fontId="8" fillId="6" borderId="22" xfId="1" applyFont="1" applyFill="1" applyBorder="1" applyAlignment="1">
      <alignment horizontal="center" vertical="center"/>
    </xf>
    <xf numFmtId="0" fontId="7" fillId="0" borderId="133" xfId="1" applyFont="1" applyBorder="1" applyAlignment="1">
      <alignment horizontal="left" vertical="top" wrapText="1"/>
    </xf>
    <xf numFmtId="0" fontId="7" fillId="0" borderId="23" xfId="1" applyFont="1" applyBorder="1" applyAlignment="1">
      <alignment horizontal="center" vertical="top"/>
    </xf>
    <xf numFmtId="0" fontId="7" fillId="0" borderId="156" xfId="1" applyFont="1" applyBorder="1" applyAlignment="1">
      <alignment horizontal="left" vertical="top"/>
    </xf>
    <xf numFmtId="0" fontId="7" fillId="0" borderId="165" xfId="1" applyFont="1" applyBorder="1" applyAlignment="1">
      <alignment horizontal="left" vertical="top"/>
    </xf>
    <xf numFmtId="0" fontId="7" fillId="0" borderId="155" xfId="1" applyFont="1" applyBorder="1" applyAlignment="1">
      <alignment horizontal="left" vertical="top"/>
    </xf>
    <xf numFmtId="0" fontId="8" fillId="0" borderId="27" xfId="1" applyFont="1" applyBorder="1" applyAlignment="1">
      <alignment horizontal="center" vertical="top"/>
    </xf>
    <xf numFmtId="0" fontId="8" fillId="0" borderId="24" xfId="1" applyFont="1" applyBorder="1" applyAlignment="1">
      <alignment horizontal="center" vertical="top"/>
    </xf>
    <xf numFmtId="0" fontId="2" fillId="0" borderId="142" xfId="1" applyFont="1" applyBorder="1" applyAlignment="1">
      <alignment horizontal="left" vertical="top"/>
    </xf>
    <xf numFmtId="0" fontId="2" fillId="0" borderId="143" xfId="1" applyFont="1" applyBorder="1" applyAlignment="1">
      <alignment horizontal="left" vertical="top"/>
    </xf>
    <xf numFmtId="0" fontId="8" fillId="0" borderId="44" xfId="1" applyFont="1" applyBorder="1" applyAlignment="1">
      <alignment horizontal="center" vertical="top"/>
    </xf>
    <xf numFmtId="0" fontId="8" fillId="0" borderId="124" xfId="1" applyFont="1" applyBorder="1" applyAlignment="1">
      <alignment horizontal="center" vertical="top"/>
    </xf>
    <xf numFmtId="0" fontId="8" fillId="0" borderId="43" xfId="1" applyFont="1" applyBorder="1" applyAlignment="1">
      <alignment horizontal="center" vertical="top"/>
    </xf>
    <xf numFmtId="0" fontId="8" fillId="0" borderId="139" xfId="1" applyFont="1" applyBorder="1" applyAlignment="1">
      <alignment horizontal="center" vertical="top"/>
    </xf>
    <xf numFmtId="0" fontId="7" fillId="0" borderId="142" xfId="1" applyFont="1" applyBorder="1" applyAlignment="1">
      <alignment horizontal="left" vertical="top"/>
    </xf>
    <xf numFmtId="0" fontId="7" fillId="0" borderId="27" xfId="1" applyFont="1" applyBorder="1" applyAlignment="1">
      <alignment horizontal="left" vertical="top"/>
    </xf>
    <xf numFmtId="0" fontId="2" fillId="0" borderId="48" xfId="1" applyFont="1" applyBorder="1" applyAlignment="1">
      <alignment horizontal="left" vertical="center"/>
    </xf>
    <xf numFmtId="0" fontId="2" fillId="0" borderId="47" xfId="1" applyFont="1" applyBorder="1" applyAlignment="1">
      <alignment horizontal="left" vertical="center"/>
    </xf>
    <xf numFmtId="0" fontId="2" fillId="0" borderId="62" xfId="1" applyFont="1" applyBorder="1" applyAlignment="1">
      <alignment horizontal="left" vertical="center"/>
    </xf>
    <xf numFmtId="0" fontId="19" fillId="0" borderId="52" xfId="1" applyFont="1" applyBorder="1" applyAlignment="1">
      <alignment horizontal="left" vertical="top"/>
    </xf>
    <xf numFmtId="0" fontId="19" fillId="0" borderId="141" xfId="1" applyFont="1" applyBorder="1" applyAlignment="1">
      <alignment horizontal="left" vertical="top"/>
    </xf>
    <xf numFmtId="0" fontId="19" fillId="0" borderId="140" xfId="1" applyFont="1" applyBorder="1" applyAlignment="1">
      <alignment horizontal="left" vertical="top"/>
    </xf>
    <xf numFmtId="0" fontId="7" fillId="0" borderId="52" xfId="1" applyFont="1" applyBorder="1" applyAlignment="1">
      <alignment horizontal="left" vertical="top" wrapText="1"/>
    </xf>
    <xf numFmtId="0" fontId="7" fillId="0" borderId="79" xfId="1" applyFont="1" applyBorder="1" applyAlignment="1">
      <alignment horizontal="left" vertical="top" wrapText="1"/>
    </xf>
    <xf numFmtId="0" fontId="7" fillId="0" borderId="51" xfId="1" applyFont="1" applyBorder="1" applyAlignment="1">
      <alignment horizontal="left" vertical="top" wrapText="1"/>
    </xf>
    <xf numFmtId="0" fontId="7" fillId="0" borderId="52" xfId="1" applyFont="1" applyBorder="1" applyAlignment="1">
      <alignment horizontal="left"/>
    </xf>
    <xf numFmtId="0" fontId="7" fillId="0" borderId="79" xfId="1" applyFont="1" applyBorder="1" applyAlignment="1">
      <alignment horizontal="left"/>
    </xf>
    <xf numFmtId="0" fontId="7" fillId="0" borderId="51" xfId="1" applyFont="1" applyBorder="1" applyAlignment="1">
      <alignment horizontal="left"/>
    </xf>
    <xf numFmtId="0" fontId="18" fillId="0" borderId="138" xfId="1" applyFont="1" applyBorder="1" applyAlignment="1">
      <alignment horizontal="center" vertical="top"/>
    </xf>
    <xf numFmtId="0" fontId="8" fillId="6" borderId="21" xfId="1" applyFont="1" applyFill="1" applyBorder="1" applyAlignment="1">
      <alignment horizontal="center" vertical="top"/>
    </xf>
    <xf numFmtId="0" fontId="8" fillId="6" borderId="86" xfId="1" applyFont="1" applyFill="1" applyBorder="1" applyAlignment="1">
      <alignment horizontal="center" vertical="top"/>
    </xf>
    <xf numFmtId="0" fontId="2" fillId="0" borderId="150" xfId="1" applyFont="1" applyBorder="1" applyAlignment="1">
      <alignment horizontal="left" vertical="top"/>
    </xf>
    <xf numFmtId="0" fontId="2" fillId="0" borderId="149" xfId="1" applyFont="1" applyBorder="1" applyAlignment="1">
      <alignment horizontal="left" vertical="top"/>
    </xf>
    <xf numFmtId="0" fontId="2" fillId="0" borderId="148" xfId="1" applyFont="1" applyBorder="1" applyAlignment="1">
      <alignment horizontal="left" vertical="top"/>
    </xf>
    <xf numFmtId="0" fontId="2" fillId="0" borderId="147" xfId="1" applyFont="1" applyBorder="1" applyAlignment="1">
      <alignment horizontal="left" vertical="top" wrapText="1"/>
    </xf>
    <xf numFmtId="0" fontId="2" fillId="0" borderId="0" xfId="1" applyFont="1" applyAlignment="1">
      <alignment horizontal="left" vertical="top" wrapText="1"/>
    </xf>
    <xf numFmtId="0" fontId="2" fillId="0" borderId="146" xfId="1" applyFont="1" applyBorder="1" applyAlignment="1">
      <alignment horizontal="left" vertical="top" wrapText="1"/>
    </xf>
    <xf numFmtId="0" fontId="2" fillId="0" borderId="145" xfId="1" applyFont="1" applyBorder="1" applyAlignment="1">
      <alignment horizontal="left" vertical="top"/>
    </xf>
    <xf numFmtId="0" fontId="2" fillId="0" borderId="93" xfId="1" applyFont="1" applyBorder="1" applyAlignment="1">
      <alignment horizontal="left" vertical="top"/>
    </xf>
    <xf numFmtId="0" fontId="2" fillId="0" borderId="144" xfId="1" applyFont="1" applyBorder="1" applyAlignment="1">
      <alignment horizontal="left" vertical="top"/>
    </xf>
    <xf numFmtId="0" fontId="12" fillId="0" borderId="128" xfId="1" applyFont="1" applyBorder="1" applyAlignment="1">
      <alignment horizontal="left" vertical="top"/>
    </xf>
    <xf numFmtId="0" fontId="12" fillId="0" borderId="93" xfId="1" applyFont="1" applyBorder="1" applyAlignment="1">
      <alignment horizontal="left" vertical="top"/>
    </xf>
    <xf numFmtId="0" fontId="12" fillId="0" borderId="92" xfId="1" applyFont="1" applyBorder="1" applyAlignment="1">
      <alignment horizontal="left" vertical="top"/>
    </xf>
    <xf numFmtId="0" fontId="4" fillId="0" borderId="108" xfId="1" applyFont="1" applyBorder="1" applyAlignment="1">
      <alignment horizontal="left" vertical="top"/>
    </xf>
    <xf numFmtId="0" fontId="2" fillId="0" borderId="154" xfId="1" applyFont="1" applyBorder="1" applyAlignment="1">
      <alignment horizontal="left" vertical="top"/>
    </xf>
    <xf numFmtId="0" fontId="2" fillId="0" borderId="153" xfId="1" applyFont="1" applyBorder="1" applyAlignment="1">
      <alignment horizontal="left" vertical="top"/>
    </xf>
    <xf numFmtId="0" fontId="2" fillId="0" borderId="152" xfId="1" applyFont="1" applyBorder="1" applyAlignment="1">
      <alignment horizontal="left" vertical="top"/>
    </xf>
    <xf numFmtId="0" fontId="2" fillId="0" borderId="151" xfId="1" applyFont="1" applyBorder="1" applyAlignment="1">
      <alignment horizontal="left" vertical="top"/>
    </xf>
    <xf numFmtId="0" fontId="7" fillId="0" borderId="27" xfId="1" applyFont="1" applyBorder="1" applyAlignment="1">
      <alignment horizontal="center" vertical="top"/>
    </xf>
    <xf numFmtId="0" fontId="7" fillId="0" borderId="20" xfId="1" applyFont="1" applyBorder="1" applyAlignment="1">
      <alignment horizontal="center" vertical="top"/>
    </xf>
    <xf numFmtId="0" fontId="7" fillId="0" borderId="44" xfId="1" applyFont="1" applyBorder="1" applyAlignment="1">
      <alignment horizontal="center" vertical="top"/>
    </xf>
    <xf numFmtId="0" fontId="7" fillId="0" borderId="158" xfId="1" applyFont="1" applyBorder="1" applyAlignment="1">
      <alignment horizontal="left" vertical="top"/>
    </xf>
    <xf numFmtId="0" fontId="7" fillId="0" borderId="157" xfId="1" applyFont="1" applyBorder="1" applyAlignment="1">
      <alignment horizontal="left" vertical="top"/>
    </xf>
    <xf numFmtId="0" fontId="7" fillId="0" borderId="164" xfId="1" applyFont="1" applyBorder="1" applyAlignment="1">
      <alignment horizontal="left" vertical="top" wrapText="1"/>
    </xf>
    <xf numFmtId="0" fontId="7" fillId="0" borderId="163" xfId="1" applyFont="1" applyBorder="1" applyAlignment="1">
      <alignment horizontal="left" vertical="top" wrapText="1"/>
    </xf>
    <xf numFmtId="0" fontId="7" fillId="0" borderId="162" xfId="1" applyFont="1" applyBorder="1" applyAlignment="1">
      <alignment horizontal="left" vertical="top" wrapText="1"/>
    </xf>
    <xf numFmtId="0" fontId="7" fillId="0" borderId="161" xfId="1" applyFont="1" applyBorder="1" applyAlignment="1">
      <alignment horizontal="left" vertical="top" wrapText="1"/>
    </xf>
    <xf numFmtId="0" fontId="7" fillId="0" borderId="160" xfId="1" applyFont="1" applyBorder="1" applyAlignment="1">
      <alignment horizontal="left" vertical="top" wrapText="1"/>
    </xf>
    <xf numFmtId="0" fontId="7" fillId="0" borderId="159" xfId="1" applyFont="1" applyBorder="1" applyAlignment="1">
      <alignment horizontal="left" vertical="top" wrapText="1"/>
    </xf>
    <xf numFmtId="0" fontId="7" fillId="0" borderId="64" xfId="1" applyFont="1" applyBorder="1" applyAlignment="1">
      <alignment horizontal="left"/>
    </xf>
    <xf numFmtId="0" fontId="7" fillId="0" borderId="63" xfId="1" applyFont="1" applyBorder="1" applyAlignment="1">
      <alignment horizontal="left"/>
    </xf>
    <xf numFmtId="0" fontId="7" fillId="0" borderId="69" xfId="1" applyFont="1" applyBorder="1" applyAlignment="1">
      <alignment horizontal="left"/>
    </xf>
    <xf numFmtId="0" fontId="2" fillId="0" borderId="24" xfId="1" applyFont="1" applyBorder="1" applyAlignment="1">
      <alignment horizontal="left" vertical="top"/>
    </xf>
    <xf numFmtId="0" fontId="2" fillId="0" borderId="13" xfId="1" applyFont="1" applyBorder="1" applyAlignment="1">
      <alignment horizontal="left" vertical="top"/>
    </xf>
    <xf numFmtId="0" fontId="2" fillId="0" borderId="128" xfId="1" applyFont="1" applyBorder="1" applyAlignment="1">
      <alignment horizontal="left" vertical="top"/>
    </xf>
    <xf numFmtId="0" fontId="2" fillId="0" borderId="92" xfId="1" applyFont="1" applyBorder="1" applyAlignment="1">
      <alignment horizontal="left" vertical="top"/>
    </xf>
    <xf numFmtId="0" fontId="7" fillId="0" borderId="121" xfId="1" applyFont="1" applyBorder="1" applyAlignment="1">
      <alignment horizontal="left" vertical="top"/>
    </xf>
    <xf numFmtId="0" fontId="8" fillId="0" borderId="102" xfId="1" applyFont="1" applyBorder="1" applyAlignment="1">
      <alignment vertical="top"/>
    </xf>
    <xf numFmtId="0" fontId="8" fillId="0" borderId="101" xfId="1" applyFont="1" applyBorder="1" applyAlignment="1">
      <alignment vertical="top"/>
    </xf>
    <xf numFmtId="0" fontId="8" fillId="0" borderId="27" xfId="1" applyFont="1" applyBorder="1" applyAlignment="1">
      <alignment horizontal="left" vertical="top" wrapText="1"/>
    </xf>
    <xf numFmtId="0" fontId="8" fillId="0" borderId="20" xfId="1" applyFont="1" applyBorder="1" applyAlignment="1">
      <alignment horizontal="left" vertical="top" wrapText="1"/>
    </xf>
    <xf numFmtId="0" fontId="8" fillId="0" borderId="24" xfId="1" applyFont="1" applyBorder="1" applyAlignment="1">
      <alignment horizontal="left" vertical="top" wrapText="1"/>
    </xf>
    <xf numFmtId="0" fontId="8" fillId="0" borderId="13" xfId="1" applyFont="1" applyBorder="1" applyAlignment="1">
      <alignment horizontal="left" vertical="top" wrapText="1"/>
    </xf>
    <xf numFmtId="0" fontId="8" fillId="0" borderId="25" xfId="1" applyFont="1" applyBorder="1" applyAlignment="1">
      <alignment horizontal="left" vertical="top" wrapText="1"/>
    </xf>
    <xf numFmtId="0" fontId="8" fillId="0" borderId="43" xfId="1" applyFont="1" applyBorder="1" applyAlignment="1">
      <alignment horizontal="left" vertical="top" wrapText="1"/>
    </xf>
    <xf numFmtId="0" fontId="8" fillId="0" borderId="6" xfId="1" applyFont="1" applyBorder="1" applyAlignment="1">
      <alignment horizontal="left" vertical="top" wrapText="1"/>
    </xf>
    <xf numFmtId="0" fontId="2" fillId="0" borderId="52" xfId="1" applyFont="1" applyBorder="1" applyAlignment="1">
      <alignment horizontal="left" vertical="top"/>
    </xf>
    <xf numFmtId="0" fontId="2" fillId="0" borderId="51" xfId="1" applyFont="1" applyBorder="1" applyAlignment="1">
      <alignment horizontal="left" vertical="top"/>
    </xf>
    <xf numFmtId="0" fontId="2" fillId="0" borderId="31" xfId="1" applyFont="1" applyBorder="1" applyAlignment="1">
      <alignment horizontal="left" vertical="top"/>
    </xf>
    <xf numFmtId="0" fontId="2" fillId="0" borderId="122" xfId="1" applyFont="1" applyBorder="1" applyAlignment="1">
      <alignment horizontal="left" vertical="top"/>
    </xf>
    <xf numFmtId="0" fontId="8" fillId="0" borderId="27" xfId="1" applyFont="1" applyBorder="1" applyAlignment="1">
      <alignment horizontal="left" vertical="top"/>
    </xf>
    <xf numFmtId="0" fontId="8" fillId="0" borderId="19" xfId="1" applyFont="1" applyBorder="1" applyAlignment="1">
      <alignment horizontal="left" vertical="top"/>
    </xf>
    <xf numFmtId="0" fontId="8" fillId="0" borderId="50" xfId="1" applyFont="1" applyBorder="1" applyAlignment="1">
      <alignment horizontal="left" vertical="top" wrapText="1"/>
    </xf>
    <xf numFmtId="0" fontId="2" fillId="0" borderId="42" xfId="1" applyFont="1" applyBorder="1" applyAlignment="1">
      <alignment horizontal="center" vertical="top"/>
    </xf>
    <xf numFmtId="0" fontId="2" fillId="0" borderId="99" xfId="1" applyFont="1" applyBorder="1" applyAlignment="1">
      <alignment horizontal="center" vertical="top"/>
    </xf>
    <xf numFmtId="0" fontId="2" fillId="0" borderId="98" xfId="1" applyFont="1" applyBorder="1" applyAlignment="1">
      <alignment horizontal="center" vertical="top"/>
    </xf>
    <xf numFmtId="0" fontId="2" fillId="0" borderId="158" xfId="1" applyFont="1" applyBorder="1" applyAlignment="1">
      <alignment horizontal="center" vertical="top"/>
    </xf>
    <xf numFmtId="0" fontId="2" fillId="0" borderId="167" xfId="1" applyFont="1" applyBorder="1" applyAlignment="1">
      <alignment horizontal="center" vertical="top"/>
    </xf>
    <xf numFmtId="0" fontId="2" fillId="0" borderId="166" xfId="1" applyFont="1" applyBorder="1" applyAlignment="1">
      <alignment horizontal="center" vertical="top"/>
    </xf>
    <xf numFmtId="0" fontId="4" fillId="7" borderId="65" xfId="1" applyFont="1" applyFill="1" applyBorder="1" applyAlignment="1">
      <alignment horizontal="center" vertical="top"/>
    </xf>
    <xf numFmtId="0" fontId="4" fillId="7" borderId="26" xfId="1" applyFont="1" applyFill="1" applyBorder="1" applyAlignment="1">
      <alignment horizontal="center" vertical="top"/>
    </xf>
    <xf numFmtId="0" fontId="4" fillId="7" borderId="138" xfId="1" applyFont="1" applyFill="1" applyBorder="1" applyAlignment="1">
      <alignment horizontal="center" vertical="top"/>
    </xf>
    <xf numFmtId="0" fontId="8" fillId="6" borderId="44" xfId="1" applyFont="1" applyFill="1" applyBorder="1" applyAlignment="1">
      <alignment horizontal="center" vertical="top"/>
    </xf>
    <xf numFmtId="0" fontId="8" fillId="6" borderId="7" xfId="1" applyFont="1" applyFill="1" applyBorder="1" applyAlignment="1">
      <alignment horizontal="center" vertical="top"/>
    </xf>
    <xf numFmtId="0" fontId="8" fillId="6" borderId="43" xfId="1" applyFont="1" applyFill="1" applyBorder="1" applyAlignment="1">
      <alignment horizontal="center" vertical="top"/>
    </xf>
    <xf numFmtId="0" fontId="8" fillId="6" borderId="6" xfId="1" applyFont="1" applyFill="1" applyBorder="1" applyAlignment="1">
      <alignment horizontal="center" vertical="top"/>
    </xf>
    <xf numFmtId="0" fontId="12" fillId="0" borderId="84" xfId="1" applyFont="1" applyBorder="1" applyAlignment="1">
      <alignment horizontal="left" vertical="top"/>
    </xf>
    <xf numFmtId="0" fontId="12" fillId="0" borderId="53" xfId="1" applyFont="1" applyBorder="1" applyAlignment="1">
      <alignment horizontal="left" vertical="top"/>
    </xf>
    <xf numFmtId="0" fontId="2" fillId="0" borderId="168" xfId="1" applyFont="1" applyBorder="1" applyAlignment="1">
      <alignment horizontal="left" vertical="top"/>
    </xf>
    <xf numFmtId="14" fontId="27" fillId="0" borderId="16" xfId="4" applyNumberFormat="1" applyFont="1" applyBorder="1" applyAlignment="1">
      <alignment horizontal="center" vertical="center"/>
    </xf>
    <xf numFmtId="0" fontId="27" fillId="0" borderId="19" xfId="4" applyFont="1" applyBorder="1" applyAlignment="1">
      <alignment horizontal="center" vertical="center"/>
    </xf>
    <xf numFmtId="0" fontId="27" fillId="0" borderId="17" xfId="4" applyFont="1" applyBorder="1" applyAlignment="1">
      <alignment horizontal="center" vertical="center"/>
    </xf>
    <xf numFmtId="0" fontId="25" fillId="0" borderId="16" xfId="4" applyFont="1" applyBorder="1" applyAlignment="1">
      <alignment horizontal="center" vertical="center"/>
    </xf>
    <xf numFmtId="0" fontId="26" fillId="0" borderId="16" xfId="4" applyFont="1" applyBorder="1" applyAlignment="1">
      <alignment horizontal="center" vertical="center" wrapText="1"/>
    </xf>
    <xf numFmtId="0" fontId="25" fillId="0" borderId="16" xfId="4" applyFont="1" applyBorder="1" applyAlignment="1">
      <alignment horizontal="center" vertical="center" wrapText="1"/>
    </xf>
    <xf numFmtId="14" fontId="26" fillId="0" borderId="16" xfId="4" quotePrefix="1" applyNumberFormat="1" applyFont="1" applyBorder="1" applyAlignment="1">
      <alignment horizontal="center" vertical="center" wrapText="1"/>
    </xf>
    <xf numFmtId="0" fontId="26" fillId="0" borderId="19" xfId="4" applyFont="1" applyBorder="1" applyAlignment="1">
      <alignment horizontal="center" vertical="center"/>
    </xf>
    <xf numFmtId="0" fontId="26" fillId="0" borderId="18" xfId="4" applyFont="1" applyBorder="1" applyAlignment="1">
      <alignment horizontal="center" vertical="center"/>
    </xf>
    <xf numFmtId="0" fontId="26" fillId="0" borderId="17" xfId="4" applyFont="1" applyBorder="1" applyAlignment="1">
      <alignment horizontal="center" vertical="center"/>
    </xf>
    <xf numFmtId="0" fontId="27" fillId="0" borderId="18" xfId="4" applyFont="1" applyBorder="1" applyAlignment="1">
      <alignment horizontal="center" vertical="center"/>
    </xf>
  </cellXfs>
  <cellStyles count="5">
    <cellStyle name="Normal" xfId="0" builtinId="0"/>
    <cellStyle name="Normal 3" xfId="4"/>
    <cellStyle name="เครื่องหมายจุลภาค 2" xfId="3"/>
    <cellStyle name="ปกติ 2" xfId="1"/>
    <cellStyle name="เปอร์เซ็นต์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5028" y="68035"/>
          <a:ext cx="1670683" cy="1609724"/>
        </a:xfrm>
        <a:prstGeom prst="rect">
          <a:avLst/>
        </a:prstGeom>
        <a:noFill/>
      </xdr:spPr>
    </xdr:pic>
    <xdr:clientData/>
  </xdr:twoCellAnchor>
  <xdr:twoCellAnchor editAs="oneCell">
    <xdr:from>
      <xdr:col>2</xdr:col>
      <xdr:colOff>847725</xdr:colOff>
      <xdr:row>0</xdr:row>
      <xdr:rowOff>95250</xdr:rowOff>
    </xdr:from>
    <xdr:to>
      <xdr:col>2</xdr:col>
      <xdr:colOff>1809750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95250"/>
          <a:ext cx="962025" cy="79057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0828" y="68035"/>
          <a:ext cx="3808" cy="619124"/>
        </a:xfrm>
        <a:prstGeom prst="rect">
          <a:avLst/>
        </a:prstGeom>
        <a:noFill/>
      </xdr:spPr>
    </xdr:pic>
    <xdr:clientData/>
  </xdr:twoCellAnchor>
  <xdr:twoCellAnchor editAs="oneCell">
    <xdr:from>
      <xdr:col>2</xdr:col>
      <xdr:colOff>847725</xdr:colOff>
      <xdr:row>0</xdr:row>
      <xdr:rowOff>95250</xdr:rowOff>
    </xdr:from>
    <xdr:to>
      <xdr:col>3</xdr:col>
      <xdr:colOff>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95250"/>
          <a:ext cx="809625" cy="79057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0828" y="68035"/>
          <a:ext cx="3808" cy="619124"/>
        </a:xfrm>
        <a:prstGeom prst="rect">
          <a:avLst/>
        </a:prstGeom>
        <a:noFill/>
      </xdr:spPr>
    </xdr:pic>
    <xdr:clientData/>
  </xdr:twoCellAnchor>
  <xdr:twoCellAnchor editAs="oneCell">
    <xdr:from>
      <xdr:col>2</xdr:col>
      <xdr:colOff>847725</xdr:colOff>
      <xdr:row>0</xdr:row>
      <xdr:rowOff>95250</xdr:rowOff>
    </xdr:from>
    <xdr:to>
      <xdr:col>3</xdr:col>
      <xdr:colOff>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95250"/>
          <a:ext cx="1019175" cy="7905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453" y="68035"/>
          <a:ext cx="3808" cy="619124"/>
        </a:xfrm>
        <a:prstGeom prst="rect">
          <a:avLst/>
        </a:prstGeom>
        <a:noFill/>
      </xdr:spPr>
    </xdr:pic>
    <xdr:clientData/>
  </xdr:twoCellAnchor>
  <xdr:twoCellAnchor editAs="oneCell">
    <xdr:from>
      <xdr:col>2</xdr:col>
      <xdr:colOff>847725</xdr:colOff>
      <xdr:row>0</xdr:row>
      <xdr:rowOff>95250</xdr:rowOff>
    </xdr:from>
    <xdr:to>
      <xdr:col>3</xdr:col>
      <xdr:colOff>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8900" y="95250"/>
          <a:ext cx="962025" cy="7905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453" y="68035"/>
          <a:ext cx="3808" cy="619124"/>
        </a:xfrm>
        <a:prstGeom prst="rect">
          <a:avLst/>
        </a:prstGeom>
        <a:noFill/>
      </xdr:spPr>
    </xdr:pic>
    <xdr:clientData/>
  </xdr:twoCellAnchor>
  <xdr:twoCellAnchor editAs="oneCell">
    <xdr:from>
      <xdr:col>2</xdr:col>
      <xdr:colOff>847725</xdr:colOff>
      <xdr:row>0</xdr:row>
      <xdr:rowOff>95250</xdr:rowOff>
    </xdr:from>
    <xdr:to>
      <xdr:col>3</xdr:col>
      <xdr:colOff>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8900" y="95250"/>
          <a:ext cx="962025" cy="7905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453" y="68035"/>
          <a:ext cx="3808" cy="619124"/>
        </a:xfrm>
        <a:prstGeom prst="rect">
          <a:avLst/>
        </a:prstGeom>
        <a:noFill/>
      </xdr:spPr>
    </xdr:pic>
    <xdr:clientData/>
  </xdr:twoCellAnchor>
  <xdr:twoCellAnchor editAs="oneCell">
    <xdr:from>
      <xdr:col>2</xdr:col>
      <xdr:colOff>847725</xdr:colOff>
      <xdr:row>0</xdr:row>
      <xdr:rowOff>95250</xdr:rowOff>
    </xdr:from>
    <xdr:to>
      <xdr:col>3</xdr:col>
      <xdr:colOff>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8900" y="95250"/>
          <a:ext cx="962025" cy="7905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453" y="68035"/>
          <a:ext cx="3808" cy="619124"/>
        </a:xfrm>
        <a:prstGeom prst="rect">
          <a:avLst/>
        </a:prstGeom>
        <a:noFill/>
      </xdr:spPr>
    </xdr:pic>
    <xdr:clientData/>
  </xdr:twoCellAnchor>
  <xdr:twoCellAnchor editAs="oneCell">
    <xdr:from>
      <xdr:col>2</xdr:col>
      <xdr:colOff>847725</xdr:colOff>
      <xdr:row>0</xdr:row>
      <xdr:rowOff>95250</xdr:rowOff>
    </xdr:from>
    <xdr:to>
      <xdr:col>2</xdr:col>
      <xdr:colOff>1809750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95250"/>
          <a:ext cx="962025" cy="7905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453" y="68035"/>
          <a:ext cx="3808" cy="619124"/>
        </a:xfrm>
        <a:prstGeom prst="rect">
          <a:avLst/>
        </a:prstGeom>
        <a:noFill/>
      </xdr:spPr>
    </xdr:pic>
    <xdr:clientData/>
  </xdr:twoCellAnchor>
  <xdr:twoCellAnchor editAs="oneCell">
    <xdr:from>
      <xdr:col>0</xdr:col>
      <xdr:colOff>1419226</xdr:colOff>
      <xdr:row>0</xdr:row>
      <xdr:rowOff>169793</xdr:rowOff>
    </xdr:from>
    <xdr:to>
      <xdr:col>2</xdr:col>
      <xdr:colOff>641903</xdr:colOff>
      <xdr:row>3</xdr:row>
      <xdr:rowOff>33130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6" y="169793"/>
          <a:ext cx="962025" cy="79098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453" y="68035"/>
          <a:ext cx="3808" cy="619124"/>
        </a:xfrm>
        <a:prstGeom prst="rect">
          <a:avLst/>
        </a:prstGeom>
        <a:noFill/>
      </xdr:spPr>
    </xdr:pic>
    <xdr:clientData/>
  </xdr:twoCellAnchor>
  <xdr:twoCellAnchor editAs="oneCell">
    <xdr:from>
      <xdr:col>2</xdr:col>
      <xdr:colOff>847725</xdr:colOff>
      <xdr:row>0</xdr:row>
      <xdr:rowOff>95250</xdr:rowOff>
    </xdr:from>
    <xdr:to>
      <xdr:col>2</xdr:col>
      <xdr:colOff>1809750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95250"/>
          <a:ext cx="962025" cy="79057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453" y="68035"/>
          <a:ext cx="3808" cy="619124"/>
        </a:xfrm>
        <a:prstGeom prst="rect">
          <a:avLst/>
        </a:prstGeom>
        <a:noFill/>
      </xdr:spPr>
    </xdr:pic>
    <xdr:clientData/>
  </xdr:twoCellAnchor>
  <xdr:twoCellAnchor editAs="oneCell">
    <xdr:from>
      <xdr:col>2</xdr:col>
      <xdr:colOff>847725</xdr:colOff>
      <xdr:row>0</xdr:row>
      <xdr:rowOff>95250</xdr:rowOff>
    </xdr:from>
    <xdr:to>
      <xdr:col>3</xdr:col>
      <xdr:colOff>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8900" y="95250"/>
          <a:ext cx="962025" cy="79057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1292678</xdr:colOff>
      <xdr:row>0</xdr:row>
      <xdr:rowOff>68035</xdr:rowOff>
    </xdr:from>
    <xdr:to>
      <xdr:col>2</xdr:col>
      <xdr:colOff>1086</xdr:colOff>
      <xdr:row>1</xdr:row>
      <xdr:rowOff>220434</xdr:rowOff>
    </xdr:to>
    <xdr:pic>
      <xdr:nvPicPr>
        <xdr:cNvPr id="2" name="Picture 1"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0828" y="68035"/>
          <a:ext cx="3808" cy="619124"/>
        </a:xfrm>
        <a:prstGeom prst="rect">
          <a:avLst/>
        </a:prstGeom>
        <a:noFill/>
      </xdr:spPr>
    </xdr:pic>
    <xdr:clientData/>
  </xdr:twoCellAnchor>
  <xdr:twoCellAnchor editAs="oneCell">
    <xdr:from>
      <xdr:col>2</xdr:col>
      <xdr:colOff>847725</xdr:colOff>
      <xdr:row>0</xdr:row>
      <xdr:rowOff>95250</xdr:rowOff>
    </xdr:from>
    <xdr:to>
      <xdr:col>3</xdr:col>
      <xdr:colOff>0</xdr:colOff>
      <xdr:row>2</xdr:row>
      <xdr:rowOff>190500</xdr:rowOff>
    </xdr:to>
    <xdr:pic>
      <xdr:nvPicPr>
        <xdr:cNvPr id="3" name="Picture 2" descr="ธนาคารเพื่อการเกษตรและสหกรณ์การเกษตร - วิกิพีเดีย">
          <a:extLst>
            <a:ext uri="{FF2B5EF4-FFF2-40B4-BE49-F238E27FC236}">
              <a16:creationId xmlns:a16="http://schemas.microsoft.com/office/drawing/2014/main" xmlns="" id="{E4D3A081-9DAF-4E5E-A6F9-BA58A1C81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95250"/>
          <a:ext cx="809625" cy="790575"/>
        </a:xfrm>
        <a:prstGeom prst="rect">
          <a:avLst/>
        </a:prstGeom>
        <a:noFill/>
      </xdr:spPr>
    </xdr:pic>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71"/>
  <sheetViews>
    <sheetView showGridLines="0" showWhiteSpace="0" view="pageBreakPreview" zoomScaleNormal="100" zoomScaleSheetLayoutView="100" zoomScalePageLayoutView="85" workbookViewId="0">
      <selection activeCell="F2" sqref="F2:J4"/>
    </sheetView>
  </sheetViews>
  <sheetFormatPr defaultColWidth="8.625" defaultRowHeight="18" customHeight="1"/>
  <cols>
    <col min="1" max="1" width="20.25" style="1" customWidth="1"/>
    <col min="2" max="2" width="3.125" style="1" customWidth="1"/>
    <col min="3" max="3" width="24.5" style="1" customWidth="1"/>
    <col min="4" max="4" width="26.25" style="1" customWidth="1"/>
    <col min="5" max="5" width="10.625" style="1" bestFit="1" customWidth="1"/>
    <col min="6" max="6" width="11.75" style="1" customWidth="1"/>
    <col min="7" max="7" width="4.875" style="1" customWidth="1"/>
    <col min="8" max="15" width="4.25" style="1" customWidth="1"/>
    <col min="16" max="17" width="4.5" style="1" bestFit="1" customWidth="1"/>
    <col min="18" max="18" width="5.125" style="1" customWidth="1"/>
    <col min="19" max="19" width="6" style="1" customWidth="1"/>
    <col min="20" max="20" width="70.125" style="1" customWidth="1"/>
    <col min="21" max="21" width="9.25" style="1" customWidth="1"/>
    <col min="22"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1</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8</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421" t="s">
        <v>12</v>
      </c>
      <c r="C10" s="421"/>
      <c r="D10" s="421"/>
      <c r="E10" s="421"/>
      <c r="F10" s="422"/>
      <c r="G10" s="422"/>
      <c r="H10" s="421"/>
      <c r="I10" s="421"/>
      <c r="J10" s="421"/>
      <c r="K10" s="421"/>
      <c r="L10" s="421"/>
      <c r="M10" s="421"/>
      <c r="N10" s="421"/>
      <c r="O10" s="421"/>
      <c r="P10" s="421"/>
      <c r="Q10" s="421"/>
      <c r="R10" s="421"/>
      <c r="S10" s="423"/>
    </row>
    <row r="11" spans="1:19" ht="18" customHeight="1">
      <c r="A11" s="85" t="s">
        <v>13</v>
      </c>
      <c r="B11" s="424" t="s">
        <v>14</v>
      </c>
      <c r="C11" s="425"/>
      <c r="D11" s="425"/>
      <c r="E11" s="425"/>
      <c r="F11" s="425"/>
      <c r="G11" s="425"/>
      <c r="H11" s="425"/>
      <c r="I11" s="425"/>
      <c r="J11" s="425"/>
      <c r="K11" s="425"/>
      <c r="L11" s="425"/>
      <c r="M11" s="425"/>
      <c r="N11" s="425"/>
      <c r="O11" s="425"/>
      <c r="P11" s="425"/>
      <c r="Q11" s="425"/>
      <c r="R11" s="425"/>
      <c r="S11" s="426"/>
    </row>
    <row r="12" spans="1:19" ht="18" customHeight="1">
      <c r="A12" s="86" t="s">
        <v>15</v>
      </c>
      <c r="B12" s="427" t="s">
        <v>16</v>
      </c>
      <c r="C12" s="428"/>
      <c r="D12" s="428"/>
      <c r="E12" s="428"/>
      <c r="F12" s="428"/>
      <c r="G12" s="428"/>
      <c r="H12" s="428"/>
      <c r="I12" s="428"/>
      <c r="J12" s="428"/>
      <c r="K12" s="428"/>
      <c r="L12" s="428"/>
      <c r="M12" s="428"/>
      <c r="N12" s="428"/>
      <c r="O12" s="428"/>
      <c r="P12" s="428"/>
      <c r="Q12" s="428"/>
      <c r="R12" s="428"/>
      <c r="S12" s="429"/>
    </row>
    <row r="13" spans="1:19" ht="18" customHeight="1">
      <c r="A13" s="85" t="s">
        <v>17</v>
      </c>
      <c r="B13" s="430" t="s">
        <v>18</v>
      </c>
      <c r="C13" s="430"/>
      <c r="D13" s="430"/>
      <c r="E13" s="430"/>
      <c r="F13" s="430"/>
      <c r="G13" s="430"/>
      <c r="H13" s="430"/>
      <c r="I13" s="430"/>
      <c r="J13" s="430"/>
      <c r="K13" s="430"/>
      <c r="L13" s="430"/>
      <c r="M13" s="430"/>
      <c r="N13" s="430"/>
      <c r="O13" s="430"/>
      <c r="P13" s="430"/>
      <c r="Q13" s="430"/>
      <c r="R13" s="430"/>
      <c r="S13" s="431"/>
    </row>
    <row r="14" spans="1:19" ht="18" customHeight="1">
      <c r="A14" s="84" t="s">
        <v>19</v>
      </c>
      <c r="B14" s="83"/>
      <c r="C14" s="398"/>
      <c r="D14" s="398"/>
      <c r="E14" s="398"/>
      <c r="F14" s="398"/>
      <c r="G14" s="398"/>
      <c r="H14" s="398"/>
      <c r="I14" s="398"/>
      <c r="J14" s="398"/>
      <c r="K14" s="398"/>
      <c r="L14" s="398"/>
      <c r="M14" s="398"/>
      <c r="N14" s="398"/>
      <c r="O14" s="398"/>
      <c r="P14" s="398"/>
      <c r="Q14" s="398"/>
      <c r="R14" s="398"/>
      <c r="S14" s="432"/>
    </row>
    <row r="15" spans="1:19" ht="18" customHeight="1">
      <c r="A15" s="433" t="s">
        <v>20</v>
      </c>
      <c r="B15" s="368" t="s">
        <v>21</v>
      </c>
      <c r="C15" s="436"/>
      <c r="D15" s="436"/>
      <c r="E15" s="436"/>
      <c r="F15" s="436"/>
      <c r="G15" s="436"/>
      <c r="H15" s="436"/>
      <c r="I15" s="436"/>
      <c r="J15" s="436"/>
      <c r="K15" s="436"/>
      <c r="L15" s="436"/>
      <c r="M15" s="436"/>
      <c r="N15" s="436"/>
      <c r="O15" s="436"/>
      <c r="P15" s="436"/>
      <c r="Q15" s="436"/>
      <c r="R15" s="436"/>
      <c r="S15" s="437"/>
    </row>
    <row r="16" spans="1:19" ht="18" customHeight="1">
      <c r="A16" s="434"/>
      <c r="B16" s="81" t="s">
        <v>22</v>
      </c>
      <c r="C16" s="80"/>
      <c r="D16" s="80"/>
      <c r="E16" s="80"/>
      <c r="F16" s="80"/>
      <c r="G16" s="80"/>
      <c r="H16" s="80"/>
      <c r="I16" s="80"/>
      <c r="J16" s="80"/>
      <c r="K16" s="80"/>
      <c r="L16" s="80"/>
      <c r="M16" s="80"/>
      <c r="N16" s="80"/>
      <c r="O16" s="80"/>
      <c r="P16" s="80"/>
      <c r="Q16" s="80"/>
      <c r="R16" s="80"/>
      <c r="S16" s="79"/>
    </row>
    <row r="17" spans="1:19" ht="18" customHeight="1">
      <c r="A17" s="434"/>
      <c r="B17" s="82" t="s">
        <v>23</v>
      </c>
      <c r="C17" s="80"/>
      <c r="D17" s="80"/>
      <c r="E17" s="80"/>
      <c r="F17" s="80"/>
      <c r="G17" s="80"/>
      <c r="H17" s="80"/>
      <c r="I17" s="80"/>
      <c r="J17" s="80"/>
      <c r="K17" s="80"/>
      <c r="L17" s="80"/>
      <c r="M17" s="80"/>
      <c r="N17" s="80"/>
      <c r="O17" s="80"/>
      <c r="P17" s="80"/>
      <c r="Q17" s="80"/>
      <c r="R17" s="80"/>
      <c r="S17" s="79"/>
    </row>
    <row r="18" spans="1:19" ht="18" customHeight="1">
      <c r="A18" s="434"/>
      <c r="B18" s="81" t="s">
        <v>24</v>
      </c>
      <c r="C18" s="80"/>
      <c r="D18" s="80"/>
      <c r="E18" s="80"/>
      <c r="F18" s="80"/>
      <c r="G18" s="80"/>
      <c r="H18" s="80"/>
      <c r="I18" s="80"/>
      <c r="J18" s="80"/>
      <c r="K18" s="80"/>
      <c r="L18" s="80"/>
      <c r="M18" s="80"/>
      <c r="N18" s="80"/>
      <c r="O18" s="80"/>
      <c r="P18" s="80"/>
      <c r="Q18" s="80"/>
      <c r="R18" s="80"/>
      <c r="S18" s="79"/>
    </row>
    <row r="19" spans="1:19" ht="18" customHeight="1">
      <c r="A19" s="434"/>
      <c r="B19" s="78" t="s">
        <v>25</v>
      </c>
      <c r="C19" s="77"/>
      <c r="D19" s="77"/>
      <c r="E19" s="77"/>
      <c r="F19" s="77"/>
      <c r="G19" s="77"/>
      <c r="H19" s="77"/>
      <c r="I19" s="77"/>
      <c r="J19" s="77"/>
      <c r="K19" s="77"/>
      <c r="L19" s="77"/>
      <c r="M19" s="77"/>
      <c r="N19" s="77"/>
      <c r="O19" s="77"/>
      <c r="P19" s="77"/>
      <c r="Q19" s="77"/>
      <c r="R19" s="77"/>
      <c r="S19" s="183"/>
    </row>
    <row r="20" spans="1:19" ht="18" customHeight="1">
      <c r="A20" s="434"/>
      <c r="B20" s="377" t="s">
        <v>26</v>
      </c>
      <c r="C20" s="438"/>
      <c r="D20" s="438"/>
      <c r="E20" s="438"/>
      <c r="F20" s="438"/>
      <c r="G20" s="438"/>
      <c r="H20" s="438"/>
      <c r="I20" s="438"/>
      <c r="J20" s="438"/>
      <c r="K20" s="438"/>
      <c r="L20" s="438"/>
      <c r="M20" s="438"/>
      <c r="N20" s="438"/>
      <c r="O20" s="438"/>
      <c r="P20" s="438"/>
      <c r="Q20" s="438"/>
      <c r="R20" s="438"/>
      <c r="S20" s="439"/>
    </row>
    <row r="21" spans="1:19" ht="18" customHeight="1">
      <c r="A21" s="435"/>
      <c r="B21" s="76" t="s">
        <v>27</v>
      </c>
      <c r="C21" s="75"/>
      <c r="D21" s="75"/>
      <c r="E21" s="75"/>
      <c r="F21" s="75"/>
      <c r="G21" s="75"/>
      <c r="H21" s="75"/>
      <c r="I21" s="75"/>
      <c r="J21" s="75"/>
      <c r="K21" s="75"/>
      <c r="L21" s="75"/>
      <c r="M21" s="75"/>
      <c r="N21" s="75"/>
      <c r="O21" s="75"/>
      <c r="P21" s="75"/>
      <c r="Q21" s="75"/>
      <c r="R21" s="75"/>
      <c r="S21" s="74"/>
    </row>
    <row r="22" spans="1:19" ht="18" customHeight="1">
      <c r="A22" s="440" t="s">
        <v>28</v>
      </c>
      <c r="B22" s="73" t="s">
        <v>29</v>
      </c>
      <c r="C22" s="71"/>
      <c r="D22" s="71"/>
      <c r="E22" s="71"/>
      <c r="F22" s="72"/>
      <c r="G22" s="441" t="s">
        <v>30</v>
      </c>
      <c r="H22" s="441"/>
      <c r="I22" s="442"/>
      <c r="J22" s="59" t="s">
        <v>31</v>
      </c>
      <c r="K22" s="71"/>
      <c r="L22" s="71"/>
      <c r="M22" s="71"/>
      <c r="N22" s="71"/>
      <c r="O22" s="71"/>
      <c r="P22" s="71"/>
      <c r="Q22" s="71"/>
      <c r="R22" s="71"/>
      <c r="S22" s="70"/>
    </row>
    <row r="23" spans="1:19" ht="18" customHeight="1">
      <c r="A23" s="440"/>
      <c r="B23" s="65" t="s">
        <v>32</v>
      </c>
      <c r="C23" s="69"/>
      <c r="D23" s="69"/>
      <c r="E23" s="69"/>
      <c r="F23" s="68"/>
      <c r="G23" s="443"/>
      <c r="H23" s="443"/>
      <c r="I23" s="444"/>
      <c r="J23" s="59" t="s">
        <v>33</v>
      </c>
      <c r="K23" s="67"/>
      <c r="L23" s="67"/>
      <c r="M23" s="67"/>
      <c r="N23" s="67"/>
      <c r="O23" s="67"/>
      <c r="P23" s="67"/>
      <c r="Q23" s="67"/>
      <c r="R23" s="67"/>
      <c r="S23" s="66"/>
    </row>
    <row r="24" spans="1:19" ht="18" customHeight="1">
      <c r="A24" s="440"/>
      <c r="B24" s="65"/>
      <c r="C24" s="1" t="s">
        <v>34</v>
      </c>
      <c r="E24" s="64"/>
      <c r="F24" s="63"/>
      <c r="G24" s="443"/>
      <c r="H24" s="443"/>
      <c r="I24" s="444"/>
      <c r="J24" s="59"/>
      <c r="K24" s="58"/>
      <c r="L24" s="58"/>
      <c r="M24" s="58"/>
      <c r="N24" s="58"/>
      <c r="O24" s="58"/>
      <c r="P24" s="58"/>
      <c r="Q24" s="58"/>
      <c r="R24" s="58"/>
      <c r="S24" s="57"/>
    </row>
    <row r="25" spans="1:19" ht="18" customHeight="1">
      <c r="A25" s="440"/>
      <c r="B25" s="65"/>
      <c r="C25" s="1" t="s">
        <v>35</v>
      </c>
      <c r="E25" s="64"/>
      <c r="F25" s="63"/>
      <c r="G25" s="443"/>
      <c r="H25" s="443"/>
      <c r="I25" s="444"/>
      <c r="J25" s="59"/>
      <c r="K25" s="58"/>
      <c r="L25" s="58"/>
      <c r="M25" s="58"/>
      <c r="N25" s="58"/>
      <c r="O25" s="58"/>
      <c r="P25" s="58"/>
      <c r="Q25" s="58"/>
      <c r="R25" s="58"/>
      <c r="S25" s="57"/>
    </row>
    <row r="26" spans="1:19" ht="18" customHeight="1">
      <c r="A26" s="440"/>
      <c r="B26" s="65" t="s">
        <v>36</v>
      </c>
      <c r="C26" s="64"/>
      <c r="D26" s="64"/>
      <c r="E26" s="64"/>
      <c r="F26" s="63"/>
      <c r="G26" s="443"/>
      <c r="H26" s="443"/>
      <c r="I26" s="444"/>
      <c r="J26" s="59"/>
      <c r="K26" s="58"/>
      <c r="L26" s="58"/>
      <c r="M26" s="58"/>
      <c r="N26" s="58"/>
      <c r="O26" s="58"/>
      <c r="P26" s="58"/>
      <c r="Q26" s="58"/>
      <c r="R26" s="58"/>
      <c r="S26" s="57"/>
    </row>
    <row r="27" spans="1:19" ht="18" customHeight="1">
      <c r="A27" s="440"/>
      <c r="B27" s="65" t="s">
        <v>37</v>
      </c>
      <c r="C27" s="64"/>
      <c r="D27" s="64"/>
      <c r="E27" s="64"/>
      <c r="F27" s="63"/>
      <c r="G27" s="443"/>
      <c r="H27" s="443"/>
      <c r="I27" s="444"/>
      <c r="J27" s="59"/>
      <c r="K27" s="58"/>
      <c r="L27" s="58"/>
      <c r="M27" s="58"/>
      <c r="N27" s="58"/>
      <c r="O27" s="58"/>
      <c r="P27" s="58"/>
      <c r="Q27" s="58"/>
      <c r="R27" s="58"/>
      <c r="S27" s="57"/>
    </row>
    <row r="28" spans="1:19" ht="18" customHeight="1">
      <c r="A28" s="440"/>
      <c r="B28" s="62" t="s">
        <v>38</v>
      </c>
      <c r="C28" s="61"/>
      <c r="D28" s="61"/>
      <c r="E28" s="61"/>
      <c r="F28" s="60"/>
      <c r="G28" s="443"/>
      <c r="H28" s="443"/>
      <c r="I28" s="444"/>
      <c r="J28" s="59"/>
      <c r="K28" s="58"/>
      <c r="L28" s="58"/>
      <c r="M28" s="58"/>
      <c r="N28" s="58"/>
      <c r="O28" s="58"/>
      <c r="P28" s="58"/>
      <c r="Q28" s="58"/>
      <c r="R28" s="58"/>
      <c r="S28" s="57"/>
    </row>
    <row r="29" spans="1:19" ht="18" customHeight="1">
      <c r="A29" s="56" t="s">
        <v>39</v>
      </c>
      <c r="B29" s="55"/>
      <c r="C29" s="55"/>
      <c r="D29" s="54"/>
      <c r="E29" s="54"/>
      <c r="F29" s="54"/>
      <c r="G29" s="331" t="s">
        <v>40</v>
      </c>
      <c r="H29" s="331"/>
      <c r="I29" s="331"/>
      <c r="J29" s="331"/>
      <c r="K29" s="331" t="s">
        <v>41</v>
      </c>
      <c r="L29" s="331"/>
      <c r="M29" s="331"/>
      <c r="N29" s="331"/>
      <c r="O29" s="331" t="s">
        <v>42</v>
      </c>
      <c r="P29" s="331"/>
      <c r="Q29" s="331"/>
      <c r="R29" s="331"/>
      <c r="S29" s="334"/>
    </row>
    <row r="30" spans="1:19" ht="18" customHeight="1">
      <c r="A30" s="408" t="s">
        <v>43</v>
      </c>
      <c r="B30" s="409"/>
      <c r="C30" s="409"/>
      <c r="D30" s="409"/>
      <c r="E30" s="409"/>
      <c r="F30" s="410"/>
      <c r="G30" s="411">
        <v>500000</v>
      </c>
      <c r="H30" s="411"/>
      <c r="I30" s="411"/>
      <c r="J30" s="411"/>
      <c r="K30" s="411">
        <v>0</v>
      </c>
      <c r="L30" s="411"/>
      <c r="M30" s="411"/>
      <c r="N30" s="411"/>
      <c r="O30" s="412">
        <f>G30+K30</f>
        <v>500000</v>
      </c>
      <c r="P30" s="412"/>
      <c r="Q30" s="412"/>
      <c r="R30" s="412"/>
      <c r="S30" s="413"/>
    </row>
    <row r="31" spans="1:19" ht="18" customHeight="1">
      <c r="A31" s="414"/>
      <c r="B31" s="415"/>
      <c r="C31" s="415"/>
      <c r="D31" s="415"/>
      <c r="E31" s="415"/>
      <c r="F31" s="416"/>
      <c r="G31" s="417"/>
      <c r="H31" s="417"/>
      <c r="I31" s="417"/>
      <c r="J31" s="417"/>
      <c r="K31" s="417">
        <v>0</v>
      </c>
      <c r="L31" s="417"/>
      <c r="M31" s="417"/>
      <c r="N31" s="418"/>
      <c r="O31" s="419">
        <f>G31+K31</f>
        <v>0</v>
      </c>
      <c r="P31" s="419"/>
      <c r="Q31" s="419"/>
      <c r="R31" s="419"/>
      <c r="S31" s="420"/>
    </row>
    <row r="32" spans="1:19" ht="18" customHeight="1">
      <c r="A32" s="391"/>
      <c r="B32" s="392"/>
      <c r="C32" s="392"/>
      <c r="D32" s="392"/>
      <c r="E32" s="392"/>
      <c r="F32" s="362"/>
      <c r="G32" s="393"/>
      <c r="H32" s="393"/>
      <c r="I32" s="393"/>
      <c r="J32" s="393"/>
      <c r="K32" s="393">
        <v>0</v>
      </c>
      <c r="L32" s="393"/>
      <c r="M32" s="393"/>
      <c r="N32" s="394"/>
      <c r="O32" s="395">
        <f>G32+K32</f>
        <v>0</v>
      </c>
      <c r="P32" s="395"/>
      <c r="Q32" s="395"/>
      <c r="R32" s="395"/>
      <c r="S32" s="396"/>
    </row>
    <row r="33" spans="1:20" ht="18" customHeight="1" thickBot="1">
      <c r="A33" s="397" t="s">
        <v>44</v>
      </c>
      <c r="B33" s="398"/>
      <c r="C33" s="398"/>
      <c r="D33" s="398"/>
      <c r="E33" s="398"/>
      <c r="F33" s="399"/>
      <c r="G33" s="400">
        <f>SUM(G30:J32)</f>
        <v>500000</v>
      </c>
      <c r="H33" s="400"/>
      <c r="I33" s="400"/>
      <c r="J33" s="400"/>
      <c r="K33" s="401">
        <f>SUM(K30:N32)</f>
        <v>0</v>
      </c>
      <c r="L33" s="401"/>
      <c r="M33" s="401"/>
      <c r="N33" s="401"/>
      <c r="O33" s="401">
        <f>SUM(O30:S32)</f>
        <v>500000</v>
      </c>
      <c r="P33" s="401"/>
      <c r="Q33" s="401"/>
      <c r="R33" s="401"/>
      <c r="S33" s="402"/>
    </row>
    <row r="34" spans="1:20" ht="18" customHeight="1" thickTop="1">
      <c r="A34" s="53"/>
      <c r="B34" s="52"/>
      <c r="C34" s="52"/>
      <c r="D34" s="52"/>
      <c r="E34" s="52"/>
      <c r="F34" s="52"/>
      <c r="G34" s="52"/>
      <c r="H34" s="52"/>
      <c r="I34" s="52"/>
      <c r="J34" s="52"/>
      <c r="K34" s="52"/>
      <c r="L34" s="52"/>
      <c r="M34" s="52"/>
      <c r="N34" s="52"/>
      <c r="O34" s="52"/>
      <c r="P34" s="52"/>
      <c r="Q34" s="52"/>
      <c r="R34" s="52"/>
      <c r="S34" s="51"/>
    </row>
    <row r="35" spans="1:20" ht="18" customHeight="1">
      <c r="A35" s="277" t="s">
        <v>45</v>
      </c>
      <c r="B35" s="279"/>
      <c r="C35" s="403" t="s">
        <v>46</v>
      </c>
      <c r="D35" s="404"/>
      <c r="E35" s="405" t="s">
        <v>47</v>
      </c>
      <c r="F35" s="333"/>
      <c r="G35" s="406" t="s">
        <v>45</v>
      </c>
      <c r="H35" s="404"/>
      <c r="I35" s="404"/>
      <c r="J35" s="404"/>
      <c r="K35" s="404" t="s">
        <v>46</v>
      </c>
      <c r="L35" s="404"/>
      <c r="M35" s="404"/>
      <c r="N35" s="404"/>
      <c r="O35" s="404" t="s">
        <v>47</v>
      </c>
      <c r="P35" s="404"/>
      <c r="Q35" s="404"/>
      <c r="R35" s="404"/>
      <c r="S35" s="407"/>
    </row>
    <row r="36" spans="1:20" ht="18" customHeight="1">
      <c r="A36" s="305" t="s">
        <v>48</v>
      </c>
      <c r="B36" s="306"/>
      <c r="C36" s="366" t="s">
        <v>49</v>
      </c>
      <c r="D36" s="367"/>
      <c r="E36" s="368" t="s">
        <v>50</v>
      </c>
      <c r="F36" s="369"/>
      <c r="G36" s="370" t="s">
        <v>51</v>
      </c>
      <c r="H36" s="370"/>
      <c r="I36" s="370"/>
      <c r="J36" s="370"/>
      <c r="K36" s="348" t="s">
        <v>52</v>
      </c>
      <c r="L36" s="349"/>
      <c r="M36" s="349"/>
      <c r="N36" s="349"/>
      <c r="O36" s="373" t="s">
        <v>53</v>
      </c>
      <c r="P36" s="374"/>
      <c r="Q36" s="374"/>
      <c r="R36" s="374"/>
      <c r="S36" s="375"/>
    </row>
    <row r="37" spans="1:20" ht="18" customHeight="1">
      <c r="A37" s="364"/>
      <c r="B37" s="365"/>
      <c r="C37" s="376" t="s">
        <v>54</v>
      </c>
      <c r="D37" s="376"/>
      <c r="E37" s="377" t="s">
        <v>55</v>
      </c>
      <c r="F37" s="378"/>
      <c r="G37" s="370"/>
      <c r="H37" s="370"/>
      <c r="I37" s="370"/>
      <c r="J37" s="370"/>
      <c r="K37" s="379" t="s">
        <v>56</v>
      </c>
      <c r="L37" s="380"/>
      <c r="M37" s="380"/>
      <c r="N37" s="381"/>
      <c r="O37" s="382" t="s">
        <v>53</v>
      </c>
      <c r="P37" s="383"/>
      <c r="Q37" s="383"/>
      <c r="R37" s="383"/>
      <c r="S37" s="384"/>
    </row>
    <row r="38" spans="1:20" ht="18" customHeight="1">
      <c r="A38" s="307"/>
      <c r="B38" s="308"/>
      <c r="C38" s="385" t="s">
        <v>57</v>
      </c>
      <c r="D38" s="386"/>
      <c r="E38" s="387" t="s">
        <v>58</v>
      </c>
      <c r="F38" s="388"/>
      <c r="G38" s="371"/>
      <c r="H38" s="371"/>
      <c r="I38" s="371"/>
      <c r="J38" s="372"/>
      <c r="K38" s="385" t="s">
        <v>59</v>
      </c>
      <c r="L38" s="386"/>
      <c r="M38" s="386"/>
      <c r="N38" s="386"/>
      <c r="O38" s="389"/>
      <c r="P38" s="389"/>
      <c r="Q38" s="389"/>
      <c r="R38" s="389"/>
      <c r="S38" s="390"/>
    </row>
    <row r="39" spans="1:20" ht="18" customHeight="1">
      <c r="A39" s="50" t="s">
        <v>60</v>
      </c>
      <c r="B39" s="49"/>
      <c r="C39" s="44"/>
      <c r="D39" s="44"/>
      <c r="E39" s="44"/>
      <c r="F39" s="44"/>
      <c r="G39" s="44"/>
      <c r="H39" s="44"/>
      <c r="I39" s="44"/>
      <c r="J39" s="44"/>
      <c r="K39" s="44"/>
      <c r="L39" s="44"/>
      <c r="M39" s="44"/>
      <c r="N39" s="44"/>
      <c r="O39" s="44"/>
      <c r="P39" s="44"/>
      <c r="Q39" s="44"/>
      <c r="R39" s="44"/>
      <c r="S39" s="9"/>
    </row>
    <row r="40" spans="1:20" ht="18" customHeight="1">
      <c r="A40" s="277" t="s">
        <v>45</v>
      </c>
      <c r="B40" s="279"/>
      <c r="C40" s="331" t="s">
        <v>46</v>
      </c>
      <c r="D40" s="331"/>
      <c r="E40" s="331" t="s">
        <v>47</v>
      </c>
      <c r="F40" s="331"/>
      <c r="G40" s="332" t="s">
        <v>45</v>
      </c>
      <c r="H40" s="333"/>
      <c r="I40" s="333"/>
      <c r="J40" s="333"/>
      <c r="K40" s="333" t="s">
        <v>46</v>
      </c>
      <c r="L40" s="333"/>
      <c r="M40" s="333"/>
      <c r="N40" s="333"/>
      <c r="O40" s="331" t="s">
        <v>47</v>
      </c>
      <c r="P40" s="331"/>
      <c r="Q40" s="331"/>
      <c r="R40" s="331"/>
      <c r="S40" s="334"/>
    </row>
    <row r="41" spans="1:20" ht="18" customHeight="1">
      <c r="A41" s="335" t="s">
        <v>61</v>
      </c>
      <c r="B41" s="336"/>
      <c r="C41" s="341" t="s">
        <v>62</v>
      </c>
      <c r="D41" s="342"/>
      <c r="E41" s="343" t="s">
        <v>63</v>
      </c>
      <c r="F41" s="344"/>
      <c r="G41" s="345" t="s">
        <v>64</v>
      </c>
      <c r="H41" s="345"/>
      <c r="I41" s="345"/>
      <c r="J41" s="345"/>
      <c r="K41" s="348" t="s">
        <v>52</v>
      </c>
      <c r="L41" s="349"/>
      <c r="M41" s="349"/>
      <c r="N41" s="349"/>
      <c r="O41" s="350" t="s">
        <v>53</v>
      </c>
      <c r="P41" s="351"/>
      <c r="Q41" s="351"/>
      <c r="R41" s="351"/>
      <c r="S41" s="352"/>
    </row>
    <row r="42" spans="1:20" ht="18" customHeight="1">
      <c r="A42" s="337"/>
      <c r="B42" s="338"/>
      <c r="C42" s="353"/>
      <c r="D42" s="354"/>
      <c r="E42" s="355"/>
      <c r="F42" s="356"/>
      <c r="G42" s="346"/>
      <c r="H42" s="346"/>
      <c r="I42" s="346"/>
      <c r="J42" s="346"/>
      <c r="K42" s="357" t="s">
        <v>65</v>
      </c>
      <c r="L42" s="358"/>
      <c r="M42" s="358"/>
      <c r="N42" s="359"/>
      <c r="O42" s="357"/>
      <c r="P42" s="358"/>
      <c r="Q42" s="358"/>
      <c r="R42" s="358"/>
      <c r="S42" s="360"/>
    </row>
    <row r="43" spans="1:20" ht="18" hidden="1" customHeight="1">
      <c r="A43" s="339"/>
      <c r="B43" s="340"/>
      <c r="C43" s="347"/>
      <c r="D43" s="314"/>
      <c r="E43" s="361"/>
      <c r="F43" s="362"/>
      <c r="G43" s="313"/>
      <c r="H43" s="347"/>
      <c r="I43" s="347"/>
      <c r="J43" s="314"/>
      <c r="K43" s="317"/>
      <c r="L43" s="318"/>
      <c r="M43" s="318"/>
      <c r="N43" s="318"/>
      <c r="O43" s="318"/>
      <c r="P43" s="317"/>
      <c r="Q43" s="317"/>
      <c r="R43" s="317"/>
      <c r="S43" s="363"/>
    </row>
    <row r="44" spans="1:20" ht="18" customHeight="1">
      <c r="A44" s="303" t="s">
        <v>66</v>
      </c>
      <c r="B44" s="304"/>
      <c r="C44" s="48"/>
      <c r="D44" s="47"/>
      <c r="E44" s="46"/>
      <c r="F44" s="46"/>
      <c r="G44" s="46"/>
      <c r="H44" s="46"/>
      <c r="I44" s="46"/>
      <c r="J44" s="46"/>
      <c r="K44" s="46"/>
      <c r="L44" s="46"/>
      <c r="M44" s="46"/>
      <c r="N44" s="46"/>
      <c r="O44" s="46"/>
      <c r="P44" s="46"/>
      <c r="Q44" s="46"/>
      <c r="R44" s="46"/>
      <c r="S44" s="45"/>
    </row>
    <row r="45" spans="1:20" ht="36" customHeight="1">
      <c r="A45" s="305" t="s">
        <v>67</v>
      </c>
      <c r="B45" s="306"/>
      <c r="C45" s="309" t="s">
        <v>68</v>
      </c>
      <c r="D45" s="309"/>
      <c r="E45" s="310"/>
      <c r="F45" s="311" t="s">
        <v>69</v>
      </c>
      <c r="G45" s="312"/>
      <c r="H45" s="309" t="s">
        <v>70</v>
      </c>
      <c r="I45" s="315"/>
      <c r="J45" s="315"/>
      <c r="K45" s="315"/>
      <c r="L45" s="315"/>
      <c r="M45" s="315"/>
      <c r="N45" s="315"/>
      <c r="O45" s="315"/>
      <c r="P45" s="315"/>
      <c r="Q45" s="315"/>
      <c r="R45" s="315"/>
      <c r="S45" s="316"/>
    </row>
    <row r="46" spans="1:20" ht="18" customHeight="1">
      <c r="A46" s="307"/>
      <c r="B46" s="308"/>
      <c r="C46" s="317" t="s">
        <v>71</v>
      </c>
      <c r="D46" s="318"/>
      <c r="E46" s="318"/>
      <c r="F46" s="313"/>
      <c r="G46" s="314"/>
      <c r="H46" s="317" t="s">
        <v>72</v>
      </c>
      <c r="I46" s="318"/>
      <c r="J46" s="318"/>
      <c r="K46" s="318"/>
      <c r="L46" s="318"/>
      <c r="M46" s="318"/>
      <c r="N46" s="318"/>
      <c r="O46" s="318"/>
      <c r="P46" s="318"/>
      <c r="Q46" s="318"/>
      <c r="R46" s="318"/>
      <c r="S46" s="319"/>
    </row>
    <row r="47" spans="1:20" ht="18" customHeight="1">
      <c r="A47" s="320" t="s">
        <v>73</v>
      </c>
      <c r="B47" s="304"/>
      <c r="C47" s="44"/>
      <c r="S47" s="9"/>
    </row>
    <row r="48" spans="1:20" ht="18" customHeight="1">
      <c r="A48" s="321" t="s">
        <v>74</v>
      </c>
      <c r="B48" s="322"/>
      <c r="C48" s="323"/>
      <c r="D48" s="327" t="s">
        <v>75</v>
      </c>
      <c r="E48" s="328" t="s">
        <v>76</v>
      </c>
      <c r="F48" s="329" t="s">
        <v>77</v>
      </c>
      <c r="G48" s="330" t="s">
        <v>78</v>
      </c>
      <c r="H48" s="330"/>
      <c r="I48" s="330"/>
      <c r="J48" s="330"/>
      <c r="K48" s="330"/>
      <c r="L48" s="330"/>
      <c r="M48" s="330"/>
      <c r="N48" s="330"/>
      <c r="O48" s="330"/>
      <c r="P48" s="330"/>
      <c r="Q48" s="330"/>
      <c r="R48" s="330"/>
      <c r="S48" s="330"/>
      <c r="T48" s="252" t="s">
        <v>79</v>
      </c>
    </row>
    <row r="49" spans="1:22" ht="18" customHeight="1">
      <c r="A49" s="324"/>
      <c r="B49" s="325"/>
      <c r="C49" s="326"/>
      <c r="D49" s="327"/>
      <c r="E49" s="328"/>
      <c r="F49" s="329"/>
      <c r="G49" s="43" t="s">
        <v>80</v>
      </c>
      <c r="H49" s="43" t="s">
        <v>81</v>
      </c>
      <c r="I49" s="43" t="s">
        <v>82</v>
      </c>
      <c r="J49" s="43" t="s">
        <v>83</v>
      </c>
      <c r="K49" s="43" t="s">
        <v>84</v>
      </c>
      <c r="L49" s="43" t="s">
        <v>85</v>
      </c>
      <c r="M49" s="43" t="s">
        <v>86</v>
      </c>
      <c r="N49" s="43" t="s">
        <v>87</v>
      </c>
      <c r="O49" s="43" t="s">
        <v>88</v>
      </c>
      <c r="P49" s="43" t="s">
        <v>89</v>
      </c>
      <c r="Q49" s="43" t="s">
        <v>90</v>
      </c>
      <c r="R49" s="43" t="s">
        <v>91</v>
      </c>
      <c r="S49" s="96" t="s">
        <v>92</v>
      </c>
      <c r="T49" s="253"/>
    </row>
    <row r="50" spans="1:22" ht="18" customHeight="1">
      <c r="A50" s="292" t="s">
        <v>93</v>
      </c>
      <c r="B50" s="292"/>
      <c r="C50" s="292"/>
      <c r="D50" s="41"/>
      <c r="E50" s="41"/>
      <c r="F50" s="40"/>
      <c r="G50" s="40"/>
      <c r="H50" s="40"/>
      <c r="I50" s="40"/>
      <c r="J50" s="40"/>
      <c r="K50" s="40"/>
      <c r="L50" s="40"/>
      <c r="M50" s="40"/>
      <c r="N50" s="40"/>
      <c r="O50" s="40"/>
      <c r="P50" s="40"/>
      <c r="Q50" s="40"/>
      <c r="R50" s="40"/>
      <c r="S50" s="178"/>
      <c r="T50" s="254"/>
    </row>
    <row r="51" spans="1:22" ht="18.75" customHeight="1">
      <c r="A51" s="293" t="s">
        <v>94</v>
      </c>
      <c r="B51" s="294"/>
      <c r="C51" s="295"/>
      <c r="D51" s="38" t="s">
        <v>95</v>
      </c>
      <c r="E51" s="35" t="s">
        <v>5</v>
      </c>
      <c r="F51" s="36">
        <v>0.2</v>
      </c>
      <c r="G51" s="37">
        <v>0.5</v>
      </c>
      <c r="H51" s="37">
        <v>0.5</v>
      </c>
      <c r="I51" s="37"/>
      <c r="J51" s="37"/>
      <c r="K51" s="37"/>
      <c r="L51" s="37"/>
      <c r="M51" s="37"/>
      <c r="N51" s="37"/>
      <c r="O51" s="37"/>
      <c r="P51" s="37"/>
      <c r="Q51" s="37"/>
      <c r="R51" s="36"/>
      <c r="S51" s="179">
        <f>SUM(G51:R51)</f>
        <v>1</v>
      </c>
      <c r="T51" s="184" t="s">
        <v>96</v>
      </c>
    </row>
    <row r="52" spans="1:22" ht="54" customHeight="1">
      <c r="A52" s="293" t="s">
        <v>97</v>
      </c>
      <c r="B52" s="294"/>
      <c r="C52" s="295"/>
      <c r="D52" s="223" t="s">
        <v>98</v>
      </c>
      <c r="E52" s="35" t="s">
        <v>5</v>
      </c>
      <c r="F52" s="36">
        <v>0.2</v>
      </c>
      <c r="G52" s="37"/>
      <c r="H52" s="37"/>
      <c r="I52" s="37">
        <v>0.25</v>
      </c>
      <c r="J52" s="37">
        <v>0.25</v>
      </c>
      <c r="K52" s="37">
        <v>0.25</v>
      </c>
      <c r="L52" s="37">
        <v>0.25</v>
      </c>
      <c r="M52" s="37"/>
      <c r="N52" s="37"/>
      <c r="O52" s="37"/>
      <c r="P52" s="37"/>
      <c r="Q52" s="37"/>
      <c r="R52" s="36"/>
      <c r="S52" s="179">
        <f>SUM(G52:R52)</f>
        <v>1</v>
      </c>
      <c r="T52" s="188" t="s">
        <v>99</v>
      </c>
    </row>
    <row r="53" spans="1:22" ht="409.5" customHeight="1">
      <c r="A53" s="296" t="s">
        <v>100</v>
      </c>
      <c r="B53" s="297"/>
      <c r="C53" s="298"/>
      <c r="D53" s="223" t="s">
        <v>101</v>
      </c>
      <c r="E53" s="31" t="s">
        <v>5</v>
      </c>
      <c r="F53" s="36">
        <v>0.2</v>
      </c>
      <c r="G53" s="37"/>
      <c r="H53" s="37"/>
      <c r="I53" s="37">
        <v>0.1</v>
      </c>
      <c r="J53" s="37">
        <v>0.1</v>
      </c>
      <c r="K53" s="37">
        <v>0.1</v>
      </c>
      <c r="L53" s="37">
        <v>0.15</v>
      </c>
      <c r="M53" s="37">
        <v>0.15</v>
      </c>
      <c r="N53" s="37">
        <v>0.15</v>
      </c>
      <c r="O53" s="37">
        <v>0.15</v>
      </c>
      <c r="P53" s="37">
        <v>0.1</v>
      </c>
      <c r="Q53" s="37"/>
      <c r="R53" s="36"/>
      <c r="S53" s="179">
        <f>SUM(G53:R53)</f>
        <v>1.0000000000000002</v>
      </c>
      <c r="T53" s="194" t="s">
        <v>102</v>
      </c>
      <c r="U53" s="1">
        <v>727</v>
      </c>
    </row>
    <row r="54" spans="1:22" s="33" customFormat="1" ht="68.25" customHeight="1">
      <c r="A54" s="296" t="s">
        <v>103</v>
      </c>
      <c r="B54" s="297"/>
      <c r="C54" s="298"/>
      <c r="D54" s="193" t="s">
        <v>104</v>
      </c>
      <c r="E54" s="31" t="s">
        <v>5</v>
      </c>
      <c r="F54" s="36">
        <v>0.2</v>
      </c>
      <c r="G54" s="37"/>
      <c r="H54" s="37"/>
      <c r="I54" s="37"/>
      <c r="J54" s="37">
        <v>0.1</v>
      </c>
      <c r="K54" s="37">
        <v>0.1</v>
      </c>
      <c r="L54" s="37">
        <v>0.1</v>
      </c>
      <c r="M54" s="37">
        <v>0.15</v>
      </c>
      <c r="N54" s="37">
        <v>0.15</v>
      </c>
      <c r="O54" s="37">
        <v>0.15</v>
      </c>
      <c r="P54" s="37">
        <v>0.15</v>
      </c>
      <c r="Q54" s="37">
        <v>0.1</v>
      </c>
      <c r="R54" s="36"/>
      <c r="S54" s="179">
        <f>SUM(G54:R54)</f>
        <v>1.0000000000000002</v>
      </c>
      <c r="T54" s="194" t="s">
        <v>105</v>
      </c>
      <c r="U54" s="33">
        <v>917</v>
      </c>
    </row>
    <row r="55" spans="1:22" ht="18" customHeight="1">
      <c r="A55" s="296" t="s">
        <v>106</v>
      </c>
      <c r="B55" s="297"/>
      <c r="C55" s="298"/>
      <c r="D55" s="213" t="s">
        <v>107</v>
      </c>
      <c r="E55" s="31" t="s">
        <v>5</v>
      </c>
      <c r="F55" s="36">
        <v>0.2</v>
      </c>
      <c r="G55" s="37"/>
      <c r="H55" s="37"/>
      <c r="I55" s="37"/>
      <c r="J55" s="37"/>
      <c r="K55" s="37"/>
      <c r="L55" s="37"/>
      <c r="M55" s="37"/>
      <c r="N55" s="37"/>
      <c r="O55" s="37"/>
      <c r="P55" s="37"/>
      <c r="Q55" s="37">
        <v>0.5</v>
      </c>
      <c r="R55" s="36">
        <v>0.5</v>
      </c>
      <c r="S55" s="179">
        <f>SUM(G55:R55)</f>
        <v>1</v>
      </c>
      <c r="T55" s="231" t="s">
        <v>108</v>
      </c>
      <c r="U55" s="1">
        <v>1530</v>
      </c>
    </row>
    <row r="56" spans="1:22" ht="18" hidden="1" customHeight="1">
      <c r="A56" s="299"/>
      <c r="B56" s="297"/>
      <c r="C56" s="298"/>
      <c r="D56" s="27"/>
      <c r="E56" s="27"/>
      <c r="F56" s="26"/>
      <c r="G56" s="25"/>
      <c r="H56" s="25"/>
      <c r="I56" s="25"/>
      <c r="J56" s="25"/>
      <c r="K56" s="25"/>
      <c r="L56" s="25"/>
      <c r="M56" s="25"/>
      <c r="N56" s="25"/>
      <c r="O56" s="25"/>
      <c r="P56" s="25"/>
      <c r="Q56" s="25"/>
      <c r="R56" s="25"/>
      <c r="S56" s="179"/>
      <c r="T56" s="185"/>
    </row>
    <row r="57" spans="1:22" ht="18" hidden="1" customHeight="1">
      <c r="A57" s="299"/>
      <c r="B57" s="297"/>
      <c r="C57" s="298"/>
      <c r="D57" s="27"/>
      <c r="E57" s="27"/>
      <c r="F57" s="26"/>
      <c r="G57" s="25"/>
      <c r="H57" s="25"/>
      <c r="I57" s="25"/>
      <c r="J57" s="25"/>
      <c r="K57" s="25"/>
      <c r="L57" s="25"/>
      <c r="M57" s="25"/>
      <c r="N57" s="25"/>
      <c r="O57" s="25"/>
      <c r="P57" s="25"/>
      <c r="Q57" s="25"/>
      <c r="R57" s="25"/>
      <c r="S57" s="179"/>
      <c r="T57" s="185"/>
    </row>
    <row r="58" spans="1:22" ht="18" hidden="1" customHeight="1">
      <c r="A58" s="300"/>
      <c r="B58" s="301"/>
      <c r="C58" s="302"/>
      <c r="D58" s="23"/>
      <c r="E58" s="22"/>
      <c r="F58" s="21"/>
      <c r="G58" s="20"/>
      <c r="H58" s="20"/>
      <c r="I58" s="20"/>
      <c r="J58" s="20"/>
      <c r="K58" s="20"/>
      <c r="L58" s="20"/>
      <c r="M58" s="20"/>
      <c r="N58" s="20"/>
      <c r="O58" s="20"/>
      <c r="P58" s="20"/>
      <c r="Q58" s="20"/>
      <c r="R58" s="20"/>
      <c r="S58" s="180"/>
      <c r="T58" s="185"/>
    </row>
    <row r="59" spans="1:22" ht="18" customHeight="1">
      <c r="A59" s="277" t="s">
        <v>92</v>
      </c>
      <c r="B59" s="278"/>
      <c r="C59" s="279"/>
      <c r="D59" s="18"/>
      <c r="E59" s="18"/>
      <c r="F59" s="17">
        <f>SUM(F50:F58)</f>
        <v>1</v>
      </c>
      <c r="G59" s="17">
        <f t="shared" ref="G59:P59" si="0">(G50*$F$50)+(G51*$F$51)+(G52*$F$52)+(G53*$F$53)+(G54*$F$54)+(G55*$F$55)+(G56*$F$56)+(G57*$F$57)+(G58*$F$58)</f>
        <v>0.1</v>
      </c>
      <c r="H59" s="17">
        <f t="shared" si="0"/>
        <v>0.1</v>
      </c>
      <c r="I59" s="17">
        <f t="shared" si="0"/>
        <v>7.0000000000000007E-2</v>
      </c>
      <c r="J59" s="17">
        <f t="shared" si="0"/>
        <v>9.0000000000000011E-2</v>
      </c>
      <c r="K59" s="17">
        <f t="shared" si="0"/>
        <v>9.0000000000000011E-2</v>
      </c>
      <c r="L59" s="17">
        <f t="shared" si="0"/>
        <v>0.1</v>
      </c>
      <c r="M59" s="17">
        <f t="shared" si="0"/>
        <v>0.06</v>
      </c>
      <c r="N59" s="17">
        <f t="shared" si="0"/>
        <v>0.06</v>
      </c>
      <c r="O59" s="17">
        <f t="shared" si="0"/>
        <v>0.06</v>
      </c>
      <c r="P59" s="17">
        <f t="shared" si="0"/>
        <v>0.05</v>
      </c>
      <c r="Q59" s="17">
        <f>(Q50*$F$50)+(Q51*$F$51)+(Q52*$F$52)+(Q53*$F$53)+(Q55*$F$55)+(Q56*$F$56)+(Q57*$F$57)+(Q58*$F$58)+(Q54*$F$54)</f>
        <v>0.12000000000000001</v>
      </c>
      <c r="R59" s="17">
        <f>(R50*$F$50)+(R51*$F$51)+(R52*$F$52)+(R53*$F$53)+(R55*$F$55)+(R56*$F$56)+(R57*$F$57)+(R58*$F$58)</f>
        <v>0.1</v>
      </c>
      <c r="S59" s="181">
        <f>SUM(G59:R59)</f>
        <v>1.0000000000000002</v>
      </c>
      <c r="T59" s="186"/>
      <c r="U59" s="1">
        <v>840</v>
      </c>
      <c r="V59" s="1">
        <f>(U62/5000)*100</f>
        <v>92.36</v>
      </c>
    </row>
    <row r="60" spans="1:22" ht="18" customHeight="1">
      <c r="A60" s="277" t="s">
        <v>109</v>
      </c>
      <c r="B60" s="278"/>
      <c r="C60" s="279"/>
      <c r="D60" s="18"/>
      <c r="E60" s="18" t="s">
        <v>110</v>
      </c>
      <c r="F60" s="17">
        <f>SUM(F50:F58)</f>
        <v>1</v>
      </c>
      <c r="G60" s="17">
        <f>G59</f>
        <v>0.1</v>
      </c>
      <c r="H60" s="17">
        <f t="shared" ref="H60:R60" si="1">G60+H59</f>
        <v>0.2</v>
      </c>
      <c r="I60" s="17">
        <f t="shared" si="1"/>
        <v>0.27</v>
      </c>
      <c r="J60" s="17">
        <f t="shared" si="1"/>
        <v>0.36000000000000004</v>
      </c>
      <c r="K60" s="17">
        <f t="shared" si="1"/>
        <v>0.45000000000000007</v>
      </c>
      <c r="L60" s="17">
        <f t="shared" si="1"/>
        <v>0.55000000000000004</v>
      </c>
      <c r="M60" s="17">
        <f t="shared" si="1"/>
        <v>0.6100000000000001</v>
      </c>
      <c r="N60" s="17">
        <f t="shared" si="1"/>
        <v>0.67000000000000015</v>
      </c>
      <c r="O60" s="17">
        <f t="shared" si="1"/>
        <v>0.7300000000000002</v>
      </c>
      <c r="P60" s="17">
        <f t="shared" si="1"/>
        <v>0.78000000000000025</v>
      </c>
      <c r="Q60" s="17">
        <f t="shared" si="1"/>
        <v>0.90000000000000024</v>
      </c>
      <c r="R60" s="17">
        <f t="shared" si="1"/>
        <v>1.0000000000000002</v>
      </c>
      <c r="S60" s="181"/>
      <c r="T60" s="182"/>
      <c r="U60" s="1">
        <v>126</v>
      </c>
    </row>
    <row r="61" spans="1:22" ht="18.75">
      <c r="A61" s="280" t="s">
        <v>111</v>
      </c>
      <c r="B61" s="281"/>
      <c r="S61" s="9"/>
      <c r="U61" s="1">
        <v>478</v>
      </c>
    </row>
    <row r="62" spans="1:22" ht="34.9" customHeight="1">
      <c r="A62" s="282" t="s">
        <v>112</v>
      </c>
      <c r="B62" s="283"/>
      <c r="C62" s="15" t="s">
        <v>113</v>
      </c>
      <c r="D62" s="284" t="s">
        <v>114</v>
      </c>
      <c r="E62" s="285"/>
      <c r="F62" s="284" t="s">
        <v>115</v>
      </c>
      <c r="G62" s="285"/>
      <c r="H62" s="284" t="s">
        <v>116</v>
      </c>
      <c r="I62" s="286"/>
      <c r="J62" s="286"/>
      <c r="K62" s="286"/>
      <c r="L62" s="286"/>
      <c r="M62" s="286"/>
      <c r="N62" s="286"/>
      <c r="O62" s="286"/>
      <c r="P62" s="286"/>
      <c r="Q62" s="286"/>
      <c r="R62" s="286"/>
      <c r="S62" s="285"/>
      <c r="U62" s="1">
        <f>SUM(U53:U61)</f>
        <v>4618</v>
      </c>
    </row>
    <row r="63" spans="1:22" ht="18" customHeight="1">
      <c r="A63" s="14" t="s">
        <v>117</v>
      </c>
      <c r="B63" s="13"/>
      <c r="C63" s="12" t="s">
        <v>118</v>
      </c>
      <c r="D63" s="287" t="s">
        <v>119</v>
      </c>
      <c r="E63" s="288"/>
      <c r="F63" s="289" t="s">
        <v>120</v>
      </c>
      <c r="G63" s="290"/>
      <c r="H63" s="287" t="s">
        <v>121</v>
      </c>
      <c r="I63" s="291"/>
      <c r="J63" s="291"/>
      <c r="K63" s="291"/>
      <c r="L63" s="291"/>
      <c r="M63" s="291"/>
      <c r="N63" s="291"/>
      <c r="O63" s="291"/>
      <c r="P63" s="291"/>
      <c r="Q63" s="291"/>
      <c r="R63" s="291"/>
      <c r="S63" s="288"/>
    </row>
    <row r="64" spans="1:22" ht="15.75">
      <c r="A64" s="255"/>
      <c r="B64" s="256"/>
      <c r="C64" s="11" t="s">
        <v>122</v>
      </c>
      <c r="D64" s="257"/>
      <c r="E64" s="258"/>
      <c r="F64" s="259"/>
      <c r="G64" s="260"/>
      <c r="H64" s="261"/>
      <c r="I64" s="262"/>
      <c r="J64" s="262"/>
      <c r="K64" s="262"/>
      <c r="L64" s="262"/>
      <c r="M64" s="262"/>
      <c r="N64" s="262"/>
      <c r="O64" s="262"/>
      <c r="P64" s="262"/>
      <c r="Q64" s="262"/>
      <c r="R64" s="262"/>
      <c r="S64" s="263"/>
    </row>
    <row r="65" spans="1:19" ht="18" customHeight="1">
      <c r="A65" s="264" t="s">
        <v>123</v>
      </c>
      <c r="B65" s="265"/>
      <c r="C65" s="10"/>
      <c r="S65" s="9"/>
    </row>
    <row r="66" spans="1:19" ht="18" customHeight="1">
      <c r="A66" s="266" t="s">
        <v>124</v>
      </c>
      <c r="B66" s="267"/>
      <c r="C66" s="8" t="s">
        <v>125</v>
      </c>
      <c r="D66" s="272" t="s">
        <v>126</v>
      </c>
      <c r="E66" s="273"/>
      <c r="F66" s="273"/>
      <c r="G66" s="274"/>
      <c r="H66" s="272" t="s">
        <v>127</v>
      </c>
      <c r="I66" s="275"/>
      <c r="J66" s="275"/>
      <c r="K66" s="275"/>
      <c r="L66" s="275"/>
      <c r="M66" s="275"/>
      <c r="N66" s="275"/>
      <c r="O66" s="275"/>
      <c r="P66" s="275"/>
      <c r="Q66" s="275"/>
      <c r="R66" s="275"/>
      <c r="S66" s="276"/>
    </row>
    <row r="67" spans="1:19" ht="18" customHeight="1">
      <c r="A67" s="268"/>
      <c r="B67" s="269"/>
      <c r="C67" s="5" t="s">
        <v>128</v>
      </c>
      <c r="D67" s="244" t="s">
        <v>129</v>
      </c>
      <c r="E67" s="245"/>
      <c r="F67" s="245"/>
      <c r="G67" s="246"/>
      <c r="H67" s="244" t="s">
        <v>130</v>
      </c>
      <c r="I67" s="245"/>
      <c r="J67" s="245"/>
      <c r="K67" s="245"/>
      <c r="L67" s="245"/>
      <c r="M67" s="245"/>
      <c r="N67" s="245"/>
      <c r="O67" s="245"/>
      <c r="P67" s="245"/>
      <c r="Q67" s="245"/>
      <c r="R67" s="245"/>
      <c r="S67" s="247"/>
    </row>
    <row r="68" spans="1:19" ht="20.25" customHeight="1">
      <c r="A68" s="270"/>
      <c r="B68" s="271"/>
      <c r="C68" s="3" t="s">
        <v>131</v>
      </c>
      <c r="D68" s="248"/>
      <c r="E68" s="249"/>
      <c r="F68" s="249"/>
      <c r="G68" s="250"/>
      <c r="H68" s="248"/>
      <c r="I68" s="249"/>
      <c r="J68" s="249"/>
      <c r="K68" s="249"/>
      <c r="L68" s="249"/>
      <c r="M68" s="249"/>
      <c r="N68" s="249"/>
      <c r="O68" s="249"/>
      <c r="P68" s="249"/>
      <c r="Q68" s="249"/>
      <c r="R68" s="249"/>
      <c r="S68" s="251"/>
    </row>
    <row r="69" spans="1:19" ht="28.9" customHeight="1">
      <c r="A69" s="233" t="s">
        <v>132</v>
      </c>
      <c r="B69" s="234"/>
      <c r="C69" s="7" t="s">
        <v>133</v>
      </c>
      <c r="D69" s="6" t="s">
        <v>134</v>
      </c>
      <c r="E69" s="239" t="s">
        <v>135</v>
      </c>
      <c r="F69" s="240"/>
      <c r="G69" s="241"/>
      <c r="H69" s="242" t="s">
        <v>136</v>
      </c>
      <c r="I69" s="242"/>
      <c r="J69" s="242"/>
      <c r="K69" s="242"/>
      <c r="L69" s="242"/>
      <c r="M69" s="242"/>
      <c r="N69" s="242"/>
      <c r="O69" s="242"/>
      <c r="P69" s="242"/>
      <c r="Q69" s="242"/>
      <c r="R69" s="242"/>
      <c r="S69" s="243"/>
    </row>
    <row r="70" spans="1:19" ht="18" customHeight="1">
      <c r="A70" s="235"/>
      <c r="B70" s="236"/>
      <c r="C70" s="5" t="s">
        <v>137</v>
      </c>
      <c r="D70" s="4">
        <v>1</v>
      </c>
      <c r="E70" s="244" t="s">
        <v>119</v>
      </c>
      <c r="F70" s="245"/>
      <c r="G70" s="246"/>
      <c r="H70" s="244" t="s">
        <v>138</v>
      </c>
      <c r="I70" s="245"/>
      <c r="J70" s="245"/>
      <c r="K70" s="245"/>
      <c r="L70" s="245"/>
      <c r="M70" s="245"/>
      <c r="N70" s="245"/>
      <c r="O70" s="245"/>
      <c r="P70" s="245"/>
      <c r="Q70" s="245"/>
      <c r="R70" s="245"/>
      <c r="S70" s="247"/>
    </row>
    <row r="71" spans="1:19" ht="18" customHeight="1">
      <c r="A71" s="237"/>
      <c r="B71" s="238"/>
      <c r="C71" s="3" t="s">
        <v>139</v>
      </c>
      <c r="D71" s="2">
        <v>6</v>
      </c>
      <c r="E71" s="248" t="s">
        <v>119</v>
      </c>
      <c r="F71" s="249"/>
      <c r="G71" s="250"/>
      <c r="H71" s="248" t="s">
        <v>138</v>
      </c>
      <c r="I71" s="249"/>
      <c r="J71" s="249"/>
      <c r="K71" s="249"/>
      <c r="L71" s="249"/>
      <c r="M71" s="249"/>
      <c r="N71" s="249"/>
      <c r="O71" s="249"/>
      <c r="P71" s="249"/>
      <c r="Q71" s="249"/>
      <c r="R71" s="249"/>
      <c r="S71" s="251"/>
    </row>
  </sheetData>
  <mergeCells count="143">
    <mergeCell ref="A1:E4"/>
    <mergeCell ref="K4:O4"/>
    <mergeCell ref="P1:S1"/>
    <mergeCell ref="P2:S2"/>
    <mergeCell ref="P3:S3"/>
    <mergeCell ref="P4:S4"/>
    <mergeCell ref="F1:J1"/>
    <mergeCell ref="F2:J4"/>
    <mergeCell ref="K1:O1"/>
    <mergeCell ref="K2:O2"/>
    <mergeCell ref="K3:O3"/>
    <mergeCell ref="B5:S5"/>
    <mergeCell ref="B6:S6"/>
    <mergeCell ref="B7:E7"/>
    <mergeCell ref="F7:G7"/>
    <mergeCell ref="H7:S7"/>
    <mergeCell ref="B8:E8"/>
    <mergeCell ref="F8:G8"/>
    <mergeCell ref="H8:S8"/>
    <mergeCell ref="B9:E9"/>
    <mergeCell ref="F9:G9"/>
    <mergeCell ref="H9:S9"/>
    <mergeCell ref="B10:S10"/>
    <mergeCell ref="B11:S11"/>
    <mergeCell ref="B12:S12"/>
    <mergeCell ref="B13:S13"/>
    <mergeCell ref="C14:S14"/>
    <mergeCell ref="A15:A21"/>
    <mergeCell ref="B15:S15"/>
    <mergeCell ref="B20:S20"/>
    <mergeCell ref="A22:A28"/>
    <mergeCell ref="G22:I28"/>
    <mergeCell ref="G29:J29"/>
    <mergeCell ref="K29:N29"/>
    <mergeCell ref="O29:S29"/>
    <mergeCell ref="A30:F30"/>
    <mergeCell ref="G30:J30"/>
    <mergeCell ref="K30:N30"/>
    <mergeCell ref="O30:S30"/>
    <mergeCell ref="A31:F31"/>
    <mergeCell ref="G31:J31"/>
    <mergeCell ref="K31:N31"/>
    <mergeCell ref="O31:S31"/>
    <mergeCell ref="A32:F32"/>
    <mergeCell ref="G32:J32"/>
    <mergeCell ref="K32:N32"/>
    <mergeCell ref="O32:S32"/>
    <mergeCell ref="A33:F33"/>
    <mergeCell ref="G33:J33"/>
    <mergeCell ref="K33:N33"/>
    <mergeCell ref="O33:S33"/>
    <mergeCell ref="A35:B35"/>
    <mergeCell ref="C35:D35"/>
    <mergeCell ref="E35:F35"/>
    <mergeCell ref="G35:J35"/>
    <mergeCell ref="K35:N35"/>
    <mergeCell ref="O35:S35"/>
    <mergeCell ref="A36:B38"/>
    <mergeCell ref="C36:D36"/>
    <mergeCell ref="E36:F36"/>
    <mergeCell ref="G36:J38"/>
    <mergeCell ref="K36:N36"/>
    <mergeCell ref="O36:S36"/>
    <mergeCell ref="C37:D37"/>
    <mergeCell ref="E37:F37"/>
    <mergeCell ref="K37:N37"/>
    <mergeCell ref="O37:S37"/>
    <mergeCell ref="C38:D38"/>
    <mergeCell ref="E38:F38"/>
    <mergeCell ref="K38:N38"/>
    <mergeCell ref="O38:S38"/>
    <mergeCell ref="A40:B40"/>
    <mergeCell ref="C40:D40"/>
    <mergeCell ref="E40:F40"/>
    <mergeCell ref="G40:J40"/>
    <mergeCell ref="K40:N40"/>
    <mergeCell ref="O40:S40"/>
    <mergeCell ref="A41:B43"/>
    <mergeCell ref="C41:D41"/>
    <mergeCell ref="E41:F41"/>
    <mergeCell ref="G41:J43"/>
    <mergeCell ref="K41:N41"/>
    <mergeCell ref="O41:S41"/>
    <mergeCell ref="C42:D42"/>
    <mergeCell ref="E42:F42"/>
    <mergeCell ref="K42:N42"/>
    <mergeCell ref="O42:S42"/>
    <mergeCell ref="C43:D43"/>
    <mergeCell ref="E43:F43"/>
    <mergeCell ref="K43:N43"/>
    <mergeCell ref="O43:S43"/>
    <mergeCell ref="A44:B44"/>
    <mergeCell ref="A45:B46"/>
    <mergeCell ref="C45:E45"/>
    <mergeCell ref="F45:G46"/>
    <mergeCell ref="H45:S45"/>
    <mergeCell ref="C46:E46"/>
    <mergeCell ref="H46:S46"/>
    <mergeCell ref="A47:B47"/>
    <mergeCell ref="A48:C49"/>
    <mergeCell ref="D48:D49"/>
    <mergeCell ref="E48:E49"/>
    <mergeCell ref="F48:F49"/>
    <mergeCell ref="G48:S48"/>
    <mergeCell ref="D62:E62"/>
    <mergeCell ref="F62:G62"/>
    <mergeCell ref="H62:S62"/>
    <mergeCell ref="D63:E63"/>
    <mergeCell ref="F63:G63"/>
    <mergeCell ref="H63:S63"/>
    <mergeCell ref="A50:C50"/>
    <mergeCell ref="A51:C51"/>
    <mergeCell ref="A52:C52"/>
    <mergeCell ref="A53:C53"/>
    <mergeCell ref="A54:C54"/>
    <mergeCell ref="A55:C55"/>
    <mergeCell ref="A56:C56"/>
    <mergeCell ref="A57:C57"/>
    <mergeCell ref="A58:C58"/>
    <mergeCell ref="A69:B71"/>
    <mergeCell ref="E69:G69"/>
    <mergeCell ref="H69:S69"/>
    <mergeCell ref="E70:G70"/>
    <mergeCell ref="H70:S70"/>
    <mergeCell ref="E71:G71"/>
    <mergeCell ref="H71:S71"/>
    <mergeCell ref="T48:T50"/>
    <mergeCell ref="A64:B64"/>
    <mergeCell ref="D64:E64"/>
    <mergeCell ref="F64:G64"/>
    <mergeCell ref="H64:S64"/>
    <mergeCell ref="A65:B65"/>
    <mergeCell ref="A66:B68"/>
    <mergeCell ref="D66:G66"/>
    <mergeCell ref="H66:S66"/>
    <mergeCell ref="D67:G67"/>
    <mergeCell ref="H67:S67"/>
    <mergeCell ref="D68:G68"/>
    <mergeCell ref="H68:S68"/>
    <mergeCell ref="A59:C59"/>
    <mergeCell ref="A60:C60"/>
    <mergeCell ref="A61:B61"/>
    <mergeCell ref="A62:B62"/>
  </mergeCells>
  <printOptions horizontalCentered="1"/>
  <pageMargins left="0.22" right="0" top="0.74803149606299213" bottom="0.17" header="0.31496062992125984" footer="0.17"/>
  <pageSetup paperSize="9" scale="41" fitToWidth="0" fitToHeight="0" orientation="portrait"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3"/>
  <sheetViews>
    <sheetView showGridLines="0" showWhiteSpace="0" view="pageBreakPreview" zoomScale="110" zoomScaleNormal="100" zoomScaleSheetLayoutView="110" zoomScalePageLayoutView="85" workbookViewId="0">
      <selection activeCell="F2" sqref="F2:J4"/>
    </sheetView>
  </sheetViews>
  <sheetFormatPr defaultColWidth="8.625" defaultRowHeight="18" customHeight="1"/>
  <cols>
    <col min="1" max="1" width="19.625" style="1" customWidth="1"/>
    <col min="2" max="2" width="3.125" style="1" customWidth="1"/>
    <col min="3" max="3" width="24.5" style="1" customWidth="1"/>
    <col min="4" max="4" width="26.25" style="1" customWidth="1"/>
    <col min="5" max="5" width="10.625" style="1" bestFit="1" customWidth="1"/>
    <col min="6" max="6" width="6.125" style="1" customWidth="1"/>
    <col min="7" max="7" width="4.875" style="1" customWidth="1"/>
    <col min="8" max="15" width="4.25" style="1" customWidth="1"/>
    <col min="16" max="18" width="4.5" style="1" bestFit="1" customWidth="1"/>
    <col min="19" max="19" width="4.625" style="1" bestFit="1" customWidth="1"/>
    <col min="20" max="20" width="46.37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449</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8</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421" t="s">
        <v>367</v>
      </c>
      <c r="C10" s="421"/>
      <c r="D10" s="421"/>
      <c r="E10" s="421"/>
      <c r="F10" s="422"/>
      <c r="G10" s="422"/>
      <c r="H10" s="421"/>
      <c r="I10" s="421"/>
      <c r="J10" s="421"/>
      <c r="K10" s="421"/>
      <c r="L10" s="421"/>
      <c r="M10" s="421"/>
      <c r="N10" s="421"/>
      <c r="O10" s="421"/>
      <c r="P10" s="421"/>
      <c r="Q10" s="421"/>
      <c r="R10" s="421"/>
      <c r="S10" s="423"/>
    </row>
    <row r="11" spans="1:19" ht="18" customHeight="1">
      <c r="A11" s="85" t="s">
        <v>13</v>
      </c>
      <c r="B11" s="424" t="s">
        <v>291</v>
      </c>
      <c r="C11" s="425"/>
      <c r="D11" s="425"/>
      <c r="E11" s="425"/>
      <c r="F11" s="425"/>
      <c r="G11" s="425"/>
      <c r="H11" s="425"/>
      <c r="I11" s="425"/>
      <c r="J11" s="425"/>
      <c r="K11" s="425"/>
      <c r="L11" s="425"/>
      <c r="M11" s="425"/>
      <c r="N11" s="425"/>
      <c r="O11" s="425"/>
      <c r="P11" s="425"/>
      <c r="Q11" s="425"/>
      <c r="R11" s="425"/>
      <c r="S11" s="426"/>
    </row>
    <row r="12" spans="1:19" ht="18" customHeight="1">
      <c r="A12" s="86" t="s">
        <v>15</v>
      </c>
      <c r="B12" s="427" t="s">
        <v>16</v>
      </c>
      <c r="C12" s="428"/>
      <c r="D12" s="428"/>
      <c r="E12" s="428"/>
      <c r="F12" s="428"/>
      <c r="G12" s="428"/>
      <c r="H12" s="428"/>
      <c r="I12" s="428"/>
      <c r="J12" s="428"/>
      <c r="K12" s="428"/>
      <c r="L12" s="428"/>
      <c r="M12" s="428"/>
      <c r="N12" s="428"/>
      <c r="O12" s="428"/>
      <c r="P12" s="428"/>
      <c r="Q12" s="428"/>
      <c r="R12" s="428"/>
      <c r="S12" s="429"/>
    </row>
    <row r="13" spans="1:19" ht="18" customHeight="1">
      <c r="A13" s="85" t="s">
        <v>17</v>
      </c>
      <c r="B13" s="430" t="s">
        <v>332</v>
      </c>
      <c r="C13" s="430"/>
      <c r="D13" s="430"/>
      <c r="E13" s="430"/>
      <c r="F13" s="430"/>
      <c r="G13" s="430"/>
      <c r="H13" s="430"/>
      <c r="I13" s="430"/>
      <c r="J13" s="430"/>
      <c r="K13" s="430"/>
      <c r="L13" s="430"/>
      <c r="M13" s="430"/>
      <c r="N13" s="430"/>
      <c r="O13" s="430"/>
      <c r="P13" s="430"/>
      <c r="Q13" s="430"/>
      <c r="R13" s="430"/>
      <c r="S13" s="431"/>
    </row>
    <row r="14" spans="1:19" ht="18" customHeight="1">
      <c r="A14" s="84" t="s">
        <v>19</v>
      </c>
      <c r="B14" s="83"/>
      <c r="C14" s="398"/>
      <c r="D14" s="398"/>
      <c r="E14" s="398"/>
      <c r="F14" s="398"/>
      <c r="G14" s="398"/>
      <c r="H14" s="398"/>
      <c r="I14" s="398"/>
      <c r="J14" s="398"/>
      <c r="K14" s="398"/>
      <c r="L14" s="398"/>
      <c r="M14" s="398"/>
      <c r="N14" s="398"/>
      <c r="O14" s="398"/>
      <c r="P14" s="398"/>
      <c r="Q14" s="398"/>
      <c r="R14" s="398"/>
      <c r="S14" s="432"/>
    </row>
    <row r="15" spans="1:19" ht="18" customHeight="1">
      <c r="A15" s="433" t="s">
        <v>20</v>
      </c>
      <c r="B15" s="368" t="s">
        <v>450</v>
      </c>
      <c r="C15" s="436"/>
      <c r="D15" s="436"/>
      <c r="E15" s="436"/>
      <c r="F15" s="436"/>
      <c r="G15" s="436"/>
      <c r="H15" s="436"/>
      <c r="I15" s="436"/>
      <c r="J15" s="436"/>
      <c r="K15" s="436"/>
      <c r="L15" s="436"/>
      <c r="M15" s="436"/>
      <c r="N15" s="436"/>
      <c r="O15" s="436"/>
      <c r="P15" s="436"/>
      <c r="Q15" s="436"/>
      <c r="R15" s="436"/>
      <c r="S15" s="622"/>
    </row>
    <row r="16" spans="1:19" ht="18" customHeight="1">
      <c r="A16" s="434"/>
      <c r="B16" s="116" t="s">
        <v>451</v>
      </c>
      <c r="C16" s="98"/>
      <c r="D16" s="80"/>
      <c r="E16" s="80"/>
      <c r="F16" s="80"/>
      <c r="G16" s="80"/>
      <c r="H16" s="80"/>
      <c r="I16" s="80"/>
      <c r="J16" s="80"/>
      <c r="K16" s="80"/>
      <c r="L16" s="80"/>
      <c r="M16" s="80"/>
      <c r="N16" s="80"/>
      <c r="O16" s="80"/>
      <c r="P16" s="80"/>
      <c r="Q16" s="80"/>
      <c r="R16" s="80"/>
      <c r="S16" s="92"/>
    </row>
    <row r="17" spans="1:19" ht="18" customHeight="1">
      <c r="A17" s="434"/>
      <c r="B17" s="174" t="s">
        <v>452</v>
      </c>
      <c r="C17" s="173"/>
      <c r="D17" s="173"/>
      <c r="E17" s="173"/>
      <c r="F17" s="173"/>
      <c r="G17" s="173"/>
      <c r="H17" s="173"/>
      <c r="I17" s="173"/>
      <c r="J17" s="173"/>
      <c r="K17" s="173"/>
      <c r="L17" s="173"/>
      <c r="M17" s="173"/>
      <c r="N17" s="173"/>
      <c r="O17" s="173"/>
      <c r="P17" s="173"/>
      <c r="Q17" s="173"/>
      <c r="R17" s="173"/>
      <c r="S17" s="172"/>
    </row>
    <row r="18" spans="1:19" ht="18" customHeight="1">
      <c r="A18" s="623" t="s">
        <v>28</v>
      </c>
      <c r="B18" s="73" t="s">
        <v>453</v>
      </c>
      <c r="C18" s="71"/>
      <c r="D18" s="71"/>
      <c r="E18" s="71"/>
      <c r="F18" s="72"/>
      <c r="G18" s="441" t="s">
        <v>30</v>
      </c>
      <c r="H18" s="441"/>
      <c r="I18" s="442"/>
      <c r="J18" s="171" t="s">
        <v>454</v>
      </c>
      <c r="K18" s="71"/>
      <c r="L18" s="71"/>
      <c r="M18" s="71"/>
      <c r="N18" s="71"/>
      <c r="O18" s="71"/>
      <c r="P18" s="71"/>
      <c r="Q18" s="71"/>
      <c r="R18" s="71"/>
      <c r="S18" s="72"/>
    </row>
    <row r="19" spans="1:19" ht="18" customHeight="1">
      <c r="A19" s="623"/>
      <c r="B19" s="65" t="s">
        <v>455</v>
      </c>
      <c r="C19" s="69"/>
      <c r="D19" s="69"/>
      <c r="E19" s="69"/>
      <c r="F19" s="68"/>
      <c r="G19" s="443"/>
      <c r="H19" s="443"/>
      <c r="I19" s="444"/>
      <c r="J19" s="59" t="s">
        <v>456</v>
      </c>
      <c r="K19" s="67"/>
      <c r="L19" s="67"/>
      <c r="M19" s="67"/>
      <c r="N19" s="67"/>
      <c r="O19" s="67"/>
      <c r="P19" s="67"/>
      <c r="Q19" s="67"/>
      <c r="R19" s="67"/>
      <c r="S19" s="170"/>
    </row>
    <row r="20" spans="1:19" ht="18" customHeight="1">
      <c r="A20" s="624"/>
      <c r="B20" s="169"/>
      <c r="C20" s="168"/>
      <c r="D20" s="168"/>
      <c r="E20" s="168"/>
      <c r="F20" s="167"/>
      <c r="G20" s="617"/>
      <c r="H20" s="617"/>
      <c r="I20" s="625"/>
      <c r="J20" s="166"/>
      <c r="K20" s="165"/>
      <c r="L20" s="165"/>
      <c r="M20" s="165"/>
      <c r="N20" s="165"/>
      <c r="O20" s="165"/>
      <c r="P20" s="165"/>
      <c r="Q20" s="165"/>
      <c r="R20" s="165"/>
      <c r="S20" s="164"/>
    </row>
    <row r="21" spans="1:19" ht="18" customHeight="1">
      <c r="A21" s="56" t="s">
        <v>39</v>
      </c>
      <c r="B21" s="55"/>
      <c r="C21" s="55"/>
      <c r="D21" s="54"/>
      <c r="E21" s="54"/>
      <c r="F21" s="54"/>
      <c r="G21" s="331" t="s">
        <v>40</v>
      </c>
      <c r="H21" s="331"/>
      <c r="I21" s="331"/>
      <c r="J21" s="331"/>
      <c r="K21" s="331" t="s">
        <v>41</v>
      </c>
      <c r="L21" s="331"/>
      <c r="M21" s="331"/>
      <c r="N21" s="331"/>
      <c r="O21" s="331" t="s">
        <v>42</v>
      </c>
      <c r="P21" s="331"/>
      <c r="Q21" s="331"/>
      <c r="R21" s="331"/>
      <c r="S21" s="334"/>
    </row>
    <row r="22" spans="1:19" ht="18" customHeight="1">
      <c r="A22" s="408" t="s">
        <v>43</v>
      </c>
      <c r="B22" s="409"/>
      <c r="C22" s="409"/>
      <c r="D22" s="409"/>
      <c r="E22" s="409"/>
      <c r="F22" s="410"/>
      <c r="G22" s="411">
        <v>1300000</v>
      </c>
      <c r="H22" s="411"/>
      <c r="I22" s="411"/>
      <c r="J22" s="411"/>
      <c r="K22" s="411">
        <v>0</v>
      </c>
      <c r="L22" s="411"/>
      <c r="M22" s="411"/>
      <c r="N22" s="411"/>
      <c r="O22" s="412">
        <f>G22+K22</f>
        <v>1300000</v>
      </c>
      <c r="P22" s="412"/>
      <c r="Q22" s="412"/>
      <c r="R22" s="412"/>
      <c r="S22" s="413"/>
    </row>
    <row r="23" spans="1:19" ht="18" customHeight="1">
      <c r="A23" s="414"/>
      <c r="B23" s="415"/>
      <c r="C23" s="415"/>
      <c r="D23" s="415"/>
      <c r="E23" s="415"/>
      <c r="F23" s="416"/>
      <c r="G23" s="417"/>
      <c r="H23" s="417"/>
      <c r="I23" s="417"/>
      <c r="J23" s="417"/>
      <c r="K23" s="417">
        <v>0</v>
      </c>
      <c r="L23" s="417"/>
      <c r="M23" s="417"/>
      <c r="N23" s="418"/>
      <c r="O23" s="419">
        <f>G23+K23</f>
        <v>0</v>
      </c>
      <c r="P23" s="419"/>
      <c r="Q23" s="419"/>
      <c r="R23" s="419"/>
      <c r="S23" s="420"/>
    </row>
    <row r="24" spans="1:19" ht="18" customHeight="1">
      <c r="A24" s="391"/>
      <c r="B24" s="392"/>
      <c r="C24" s="392"/>
      <c r="D24" s="392"/>
      <c r="E24" s="392"/>
      <c r="F24" s="362"/>
      <c r="G24" s="393"/>
      <c r="H24" s="393"/>
      <c r="I24" s="393"/>
      <c r="J24" s="393"/>
      <c r="K24" s="393">
        <v>0</v>
      </c>
      <c r="L24" s="393"/>
      <c r="M24" s="393"/>
      <c r="N24" s="394"/>
      <c r="O24" s="395">
        <f>G24+K24</f>
        <v>0</v>
      </c>
      <c r="P24" s="395"/>
      <c r="Q24" s="395"/>
      <c r="R24" s="395"/>
      <c r="S24" s="396"/>
    </row>
    <row r="25" spans="1:19" ht="18" customHeight="1" thickBot="1">
      <c r="A25" s="397" t="s">
        <v>44</v>
      </c>
      <c r="B25" s="398"/>
      <c r="C25" s="398"/>
      <c r="D25" s="398"/>
      <c r="E25" s="398"/>
      <c r="F25" s="399"/>
      <c r="G25" s="400">
        <f>SUM(G22:J24)</f>
        <v>1300000</v>
      </c>
      <c r="H25" s="400"/>
      <c r="I25" s="400"/>
      <c r="J25" s="400"/>
      <c r="K25" s="401">
        <f>SUM(K22:N24)</f>
        <v>0</v>
      </c>
      <c r="L25" s="401"/>
      <c r="M25" s="401"/>
      <c r="N25" s="401"/>
      <c r="O25" s="401">
        <f>SUM(O22:S24)</f>
        <v>1300000</v>
      </c>
      <c r="P25" s="401"/>
      <c r="Q25" s="401"/>
      <c r="R25" s="401"/>
      <c r="S25" s="402"/>
    </row>
    <row r="26" spans="1:19" ht="18" customHeight="1" thickTop="1">
      <c r="A26" s="53"/>
      <c r="B26" s="52"/>
      <c r="C26" s="52"/>
      <c r="D26" s="52"/>
      <c r="E26" s="52"/>
      <c r="F26" s="52"/>
      <c r="G26" s="52"/>
      <c r="H26" s="52"/>
      <c r="I26" s="52"/>
      <c r="J26" s="52"/>
      <c r="K26" s="52"/>
      <c r="L26" s="52"/>
      <c r="M26" s="52"/>
      <c r="N26" s="52"/>
      <c r="O26" s="52"/>
      <c r="P26" s="52"/>
      <c r="Q26" s="52"/>
      <c r="R26" s="52"/>
      <c r="S26" s="51"/>
    </row>
    <row r="27" spans="1:19" ht="18" customHeight="1">
      <c r="A27" s="277" t="s">
        <v>45</v>
      </c>
      <c r="B27" s="279"/>
      <c r="C27" s="403" t="s">
        <v>46</v>
      </c>
      <c r="D27" s="404"/>
      <c r="E27" s="405" t="s">
        <v>47</v>
      </c>
      <c r="F27" s="333"/>
      <c r="G27" s="406" t="s">
        <v>45</v>
      </c>
      <c r="H27" s="404"/>
      <c r="I27" s="404"/>
      <c r="J27" s="404"/>
      <c r="K27" s="404" t="s">
        <v>46</v>
      </c>
      <c r="L27" s="404"/>
      <c r="M27" s="404"/>
      <c r="N27" s="404"/>
      <c r="O27" s="404" t="s">
        <v>47</v>
      </c>
      <c r="P27" s="404"/>
      <c r="Q27" s="404"/>
      <c r="R27" s="404"/>
      <c r="S27" s="407"/>
    </row>
    <row r="28" spans="1:19" ht="18" customHeight="1">
      <c r="A28" s="305" t="s">
        <v>48</v>
      </c>
      <c r="B28" s="306"/>
      <c r="C28" s="366" t="s">
        <v>457</v>
      </c>
      <c r="D28" s="367"/>
      <c r="E28" s="368" t="s">
        <v>458</v>
      </c>
      <c r="F28" s="369"/>
      <c r="G28" s="370" t="s">
        <v>51</v>
      </c>
      <c r="H28" s="370"/>
      <c r="I28" s="370"/>
      <c r="J28" s="370"/>
      <c r="K28" s="348" t="s">
        <v>52</v>
      </c>
      <c r="L28" s="349"/>
      <c r="M28" s="349"/>
      <c r="N28" s="349"/>
      <c r="O28" s="373" t="s">
        <v>53</v>
      </c>
      <c r="P28" s="374"/>
      <c r="Q28" s="374"/>
      <c r="R28" s="374"/>
      <c r="S28" s="375"/>
    </row>
    <row r="29" spans="1:19" ht="18" customHeight="1">
      <c r="A29" s="364"/>
      <c r="B29" s="365"/>
      <c r="C29" s="376" t="s">
        <v>459</v>
      </c>
      <c r="D29" s="376"/>
      <c r="E29" s="377" t="s">
        <v>460</v>
      </c>
      <c r="F29" s="378"/>
      <c r="G29" s="370"/>
      <c r="H29" s="370"/>
      <c r="I29" s="370"/>
      <c r="J29" s="370"/>
      <c r="K29" s="379"/>
      <c r="L29" s="380"/>
      <c r="M29" s="380"/>
      <c r="N29" s="381"/>
      <c r="O29" s="382"/>
      <c r="P29" s="383"/>
      <c r="Q29" s="383"/>
      <c r="R29" s="383"/>
      <c r="S29" s="384"/>
    </row>
    <row r="30" spans="1:19" ht="18" customHeight="1">
      <c r="A30" s="307"/>
      <c r="B30" s="308"/>
      <c r="C30" s="619"/>
      <c r="D30" s="620"/>
      <c r="E30" s="387"/>
      <c r="F30" s="621"/>
      <c r="G30" s="371"/>
      <c r="H30" s="371"/>
      <c r="I30" s="371"/>
      <c r="J30" s="372"/>
      <c r="K30" s="385"/>
      <c r="L30" s="386"/>
      <c r="M30" s="386"/>
      <c r="N30" s="386"/>
      <c r="O30" s="389"/>
      <c r="P30" s="389"/>
      <c r="Q30" s="389"/>
      <c r="R30" s="389"/>
      <c r="S30" s="390"/>
    </row>
    <row r="31" spans="1:19" ht="18" customHeight="1">
      <c r="A31" s="50" t="s">
        <v>60</v>
      </c>
      <c r="B31" s="49"/>
      <c r="C31" s="44"/>
      <c r="D31" s="44"/>
      <c r="E31" s="44"/>
      <c r="F31" s="44"/>
      <c r="G31" s="44"/>
      <c r="H31" s="44"/>
      <c r="I31" s="44"/>
      <c r="J31" s="44"/>
      <c r="K31" s="44"/>
      <c r="L31" s="44"/>
      <c r="M31" s="44"/>
      <c r="N31" s="44"/>
      <c r="O31" s="44"/>
      <c r="P31" s="44"/>
      <c r="Q31" s="44"/>
      <c r="R31" s="44"/>
      <c r="S31" s="9"/>
    </row>
    <row r="32" spans="1:19" ht="18" customHeight="1">
      <c r="A32" s="277" t="s">
        <v>45</v>
      </c>
      <c r="B32" s="279"/>
      <c r="C32" s="331" t="s">
        <v>46</v>
      </c>
      <c r="D32" s="331"/>
      <c r="E32" s="331" t="s">
        <v>47</v>
      </c>
      <c r="F32" s="331"/>
      <c r="G32" s="332" t="s">
        <v>45</v>
      </c>
      <c r="H32" s="333"/>
      <c r="I32" s="333"/>
      <c r="J32" s="333"/>
      <c r="K32" s="333" t="s">
        <v>46</v>
      </c>
      <c r="L32" s="333"/>
      <c r="M32" s="333"/>
      <c r="N32" s="333"/>
      <c r="O32" s="331" t="s">
        <v>47</v>
      </c>
      <c r="P32" s="331"/>
      <c r="Q32" s="331"/>
      <c r="R32" s="331"/>
      <c r="S32" s="334"/>
    </row>
    <row r="33" spans="1:20" ht="18" customHeight="1">
      <c r="A33" s="335" t="s">
        <v>61</v>
      </c>
      <c r="B33" s="336"/>
      <c r="C33" s="341" t="s">
        <v>62</v>
      </c>
      <c r="D33" s="342"/>
      <c r="E33" s="343" t="s">
        <v>63</v>
      </c>
      <c r="F33" s="344"/>
      <c r="G33" s="345" t="s">
        <v>64</v>
      </c>
      <c r="H33" s="345"/>
      <c r="I33" s="345"/>
      <c r="J33" s="345"/>
      <c r="K33" s="348" t="s">
        <v>52</v>
      </c>
      <c r="L33" s="349"/>
      <c r="M33" s="349"/>
      <c r="N33" s="349"/>
      <c r="O33" s="350" t="s">
        <v>53</v>
      </c>
      <c r="P33" s="351"/>
      <c r="Q33" s="351"/>
      <c r="R33" s="351"/>
      <c r="S33" s="352"/>
    </row>
    <row r="34" spans="1:20" ht="18" customHeight="1">
      <c r="A34" s="337"/>
      <c r="B34" s="338"/>
      <c r="C34" s="353"/>
      <c r="D34" s="354"/>
      <c r="E34" s="355"/>
      <c r="F34" s="356"/>
      <c r="G34" s="346"/>
      <c r="H34" s="346"/>
      <c r="I34" s="346"/>
      <c r="J34" s="346"/>
      <c r="K34" s="357"/>
      <c r="L34" s="358"/>
      <c r="M34" s="358"/>
      <c r="N34" s="359"/>
      <c r="O34" s="357"/>
      <c r="P34" s="358"/>
      <c r="Q34" s="358"/>
      <c r="R34" s="358"/>
      <c r="S34" s="360"/>
    </row>
    <row r="35" spans="1:20" ht="18" customHeight="1">
      <c r="A35" s="339"/>
      <c r="B35" s="340"/>
      <c r="C35" s="347"/>
      <c r="D35" s="314"/>
      <c r="E35" s="361"/>
      <c r="F35" s="362"/>
      <c r="G35" s="313"/>
      <c r="H35" s="347"/>
      <c r="I35" s="347"/>
      <c r="J35" s="314"/>
      <c r="K35" s="317"/>
      <c r="L35" s="318"/>
      <c r="M35" s="318"/>
      <c r="N35" s="318"/>
      <c r="O35" s="318"/>
      <c r="P35" s="317"/>
      <c r="Q35" s="317"/>
      <c r="R35" s="317"/>
      <c r="S35" s="363"/>
    </row>
    <row r="36" spans="1:20" ht="18" customHeight="1">
      <c r="A36" s="320" t="s">
        <v>66</v>
      </c>
      <c r="B36" s="304"/>
      <c r="C36" s="163"/>
      <c r="D36" s="162"/>
      <c r="E36" s="103"/>
      <c r="F36" s="103"/>
      <c r="G36" s="103"/>
      <c r="H36" s="103"/>
      <c r="I36" s="103"/>
      <c r="J36" s="103"/>
      <c r="K36" s="103"/>
      <c r="L36" s="103"/>
      <c r="M36" s="103"/>
      <c r="N36" s="103"/>
      <c r="O36" s="103"/>
      <c r="P36" s="103"/>
      <c r="Q36" s="103"/>
      <c r="R36" s="103"/>
      <c r="S36" s="161"/>
    </row>
    <row r="37" spans="1:20" ht="15.75">
      <c r="A37" s="305" t="s">
        <v>67</v>
      </c>
      <c r="B37" s="306"/>
      <c r="C37" s="309" t="s">
        <v>461</v>
      </c>
      <c r="D37" s="309"/>
      <c r="E37" s="310"/>
      <c r="F37" s="311" t="s">
        <v>69</v>
      </c>
      <c r="G37" s="312"/>
      <c r="H37" s="309" t="s">
        <v>462</v>
      </c>
      <c r="I37" s="315"/>
      <c r="J37" s="315"/>
      <c r="K37" s="315"/>
      <c r="L37" s="315"/>
      <c r="M37" s="315"/>
      <c r="N37" s="315"/>
      <c r="O37" s="315"/>
      <c r="P37" s="315"/>
      <c r="Q37" s="315"/>
      <c r="R37" s="315"/>
      <c r="S37" s="316"/>
    </row>
    <row r="38" spans="1:20" ht="18" customHeight="1">
      <c r="A38" s="307"/>
      <c r="B38" s="308"/>
      <c r="C38" s="317" t="s">
        <v>463</v>
      </c>
      <c r="D38" s="318"/>
      <c r="E38" s="318"/>
      <c r="F38" s="313"/>
      <c r="G38" s="314"/>
      <c r="H38" s="317" t="s">
        <v>464</v>
      </c>
      <c r="I38" s="318"/>
      <c r="J38" s="318"/>
      <c r="K38" s="318"/>
      <c r="L38" s="318"/>
      <c r="M38" s="318"/>
      <c r="N38" s="318"/>
      <c r="O38" s="318"/>
      <c r="P38" s="318"/>
      <c r="Q38" s="318"/>
      <c r="R38" s="318"/>
      <c r="S38" s="319"/>
    </row>
    <row r="39" spans="1:20" ht="18" customHeight="1">
      <c r="A39" s="320" t="s">
        <v>73</v>
      </c>
      <c r="B39" s="304"/>
      <c r="C39" s="44"/>
      <c r="S39" s="9"/>
    </row>
    <row r="40" spans="1:20" ht="18" customHeight="1">
      <c r="A40" s="321" t="s">
        <v>74</v>
      </c>
      <c r="B40" s="322"/>
      <c r="C40" s="323"/>
      <c r="D40" s="327" t="s">
        <v>75</v>
      </c>
      <c r="E40" s="328" t="s">
        <v>76</v>
      </c>
      <c r="F40" s="329" t="s">
        <v>77</v>
      </c>
      <c r="G40" s="330" t="s">
        <v>78</v>
      </c>
      <c r="H40" s="330"/>
      <c r="I40" s="330"/>
      <c r="J40" s="330"/>
      <c r="K40" s="330"/>
      <c r="L40" s="330"/>
      <c r="M40" s="330"/>
      <c r="N40" s="330"/>
      <c r="O40" s="330"/>
      <c r="P40" s="330"/>
      <c r="Q40" s="330"/>
      <c r="R40" s="330"/>
      <c r="S40" s="334"/>
      <c r="T40" s="252" t="s">
        <v>79</v>
      </c>
    </row>
    <row r="41" spans="1:20" ht="18" customHeight="1">
      <c r="A41" s="324"/>
      <c r="B41" s="325"/>
      <c r="C41" s="326"/>
      <c r="D41" s="327"/>
      <c r="E41" s="328"/>
      <c r="F41" s="329"/>
      <c r="G41" s="43" t="s">
        <v>80</v>
      </c>
      <c r="H41" s="43" t="s">
        <v>81</v>
      </c>
      <c r="I41" s="43" t="s">
        <v>82</v>
      </c>
      <c r="J41" s="43" t="s">
        <v>83</v>
      </c>
      <c r="K41" s="43" t="s">
        <v>84</v>
      </c>
      <c r="L41" s="43" t="s">
        <v>85</v>
      </c>
      <c r="M41" s="43" t="s">
        <v>86</v>
      </c>
      <c r="N41" s="43" t="s">
        <v>87</v>
      </c>
      <c r="O41" s="43" t="s">
        <v>88</v>
      </c>
      <c r="P41" s="43" t="s">
        <v>89</v>
      </c>
      <c r="Q41" s="43" t="s">
        <v>90</v>
      </c>
      <c r="R41" s="43" t="s">
        <v>91</v>
      </c>
      <c r="S41" s="42" t="s">
        <v>92</v>
      </c>
      <c r="T41" s="253"/>
    </row>
    <row r="42" spans="1:20" ht="18" customHeight="1">
      <c r="A42" s="292" t="s">
        <v>465</v>
      </c>
      <c r="B42" s="292"/>
      <c r="C42" s="292"/>
      <c r="D42" s="41"/>
      <c r="E42" s="41"/>
      <c r="F42" s="40"/>
      <c r="G42" s="40"/>
      <c r="H42" s="40"/>
      <c r="I42" s="40"/>
      <c r="J42" s="40"/>
      <c r="K42" s="40"/>
      <c r="L42" s="40"/>
      <c r="M42" s="40"/>
      <c r="N42" s="40"/>
      <c r="O42" s="40"/>
      <c r="P42" s="40"/>
      <c r="Q42" s="40"/>
      <c r="R42" s="40"/>
      <c r="S42" s="39"/>
      <c r="T42" s="254"/>
    </row>
    <row r="43" spans="1:20" ht="85.5" customHeight="1">
      <c r="A43" s="293" t="s">
        <v>385</v>
      </c>
      <c r="B43" s="294"/>
      <c r="C43" s="295"/>
      <c r="D43" s="38" t="s">
        <v>223</v>
      </c>
      <c r="E43" s="35" t="s">
        <v>5</v>
      </c>
      <c r="F43" s="36">
        <v>0.1</v>
      </c>
      <c r="G43" s="37">
        <v>0.5</v>
      </c>
      <c r="H43" s="37">
        <v>0.5</v>
      </c>
      <c r="I43" s="37"/>
      <c r="J43" s="37"/>
      <c r="K43" s="37"/>
      <c r="L43" s="37"/>
      <c r="M43" s="37"/>
      <c r="N43" s="37"/>
      <c r="O43" s="37"/>
      <c r="P43" s="37"/>
      <c r="Q43" s="37"/>
      <c r="R43" s="36"/>
      <c r="S43" s="28">
        <f>SUM(G43:R43)</f>
        <v>1</v>
      </c>
      <c r="T43" s="187" t="s">
        <v>466</v>
      </c>
    </row>
    <row r="44" spans="1:20" ht="54.95" customHeight="1">
      <c r="A44" s="293" t="s">
        <v>467</v>
      </c>
      <c r="B44" s="294"/>
      <c r="C44" s="295"/>
      <c r="D44" s="193" t="s">
        <v>468</v>
      </c>
      <c r="E44" s="35" t="s">
        <v>5</v>
      </c>
      <c r="F44" s="29">
        <v>0.2</v>
      </c>
      <c r="G44" s="30"/>
      <c r="H44" s="30">
        <v>0.25</v>
      </c>
      <c r="I44" s="30">
        <v>0.5</v>
      </c>
      <c r="J44" s="30">
        <v>0.25</v>
      </c>
      <c r="K44" s="30"/>
      <c r="L44" s="30"/>
      <c r="M44" s="30"/>
      <c r="N44" s="30"/>
      <c r="O44" s="30"/>
      <c r="P44" s="30"/>
      <c r="Q44" s="30"/>
      <c r="R44" s="29"/>
      <c r="S44" s="28">
        <f>SUM(G44:R44)</f>
        <v>1</v>
      </c>
      <c r="T44" s="188" t="s">
        <v>469</v>
      </c>
    </row>
    <row r="45" spans="1:20" ht="207" customHeight="1">
      <c r="A45" s="296" t="s">
        <v>470</v>
      </c>
      <c r="B45" s="297"/>
      <c r="C45" s="298"/>
      <c r="D45" s="34" t="s">
        <v>471</v>
      </c>
      <c r="E45" s="31" t="s">
        <v>5</v>
      </c>
      <c r="F45" s="29">
        <v>0.3</v>
      </c>
      <c r="G45" s="30"/>
      <c r="H45" s="30"/>
      <c r="I45" s="30"/>
      <c r="J45" s="30">
        <v>0.25</v>
      </c>
      <c r="K45" s="30">
        <v>0.25</v>
      </c>
      <c r="L45" s="30">
        <v>0.25</v>
      </c>
      <c r="M45" s="30">
        <v>0.25</v>
      </c>
      <c r="N45" s="30"/>
      <c r="O45" s="30"/>
      <c r="P45" s="30"/>
      <c r="Q45" s="30"/>
      <c r="R45" s="29"/>
      <c r="S45" s="28">
        <f>SUM(G45:R45)</f>
        <v>1</v>
      </c>
      <c r="T45" s="188" t="s">
        <v>472</v>
      </c>
    </row>
    <row r="46" spans="1:20" s="33" customFormat="1" ht="96.75" customHeight="1">
      <c r="A46" s="296" t="s">
        <v>473</v>
      </c>
      <c r="B46" s="297"/>
      <c r="C46" s="298"/>
      <c r="D46" s="34" t="s">
        <v>474</v>
      </c>
      <c r="E46" s="31" t="s">
        <v>5</v>
      </c>
      <c r="F46" s="29">
        <v>0.3</v>
      </c>
      <c r="G46" s="30"/>
      <c r="H46" s="30"/>
      <c r="I46" s="30"/>
      <c r="J46" s="30"/>
      <c r="K46" s="30"/>
      <c r="L46" s="30"/>
      <c r="M46" s="30">
        <v>0.25</v>
      </c>
      <c r="N46" s="30">
        <v>0.25</v>
      </c>
      <c r="O46" s="30">
        <v>0.25</v>
      </c>
      <c r="P46" s="30">
        <v>0.25</v>
      </c>
      <c r="Q46" s="30"/>
      <c r="R46" s="29"/>
      <c r="S46" s="28">
        <f>SUM(G46:R46)</f>
        <v>1</v>
      </c>
      <c r="T46" s="194" t="s">
        <v>475</v>
      </c>
    </row>
    <row r="47" spans="1:20" ht="18" customHeight="1">
      <c r="A47" s="296" t="s">
        <v>106</v>
      </c>
      <c r="B47" s="297"/>
      <c r="C47" s="298"/>
      <c r="D47" s="32" t="s">
        <v>107</v>
      </c>
      <c r="E47" s="31" t="s">
        <v>5</v>
      </c>
      <c r="F47" s="29">
        <v>0.1</v>
      </c>
      <c r="G47" s="30"/>
      <c r="H47" s="30"/>
      <c r="I47" s="30"/>
      <c r="J47" s="30"/>
      <c r="K47" s="30"/>
      <c r="L47" s="30"/>
      <c r="M47" s="30"/>
      <c r="N47" s="30"/>
      <c r="O47" s="30"/>
      <c r="P47" s="30"/>
      <c r="Q47" s="30">
        <v>0.5</v>
      </c>
      <c r="R47" s="29">
        <v>0.5</v>
      </c>
      <c r="S47" s="28">
        <f>SUM(G47:R47)</f>
        <v>1</v>
      </c>
      <c r="T47" s="231" t="s">
        <v>108</v>
      </c>
    </row>
    <row r="48" spans="1:20" ht="18" hidden="1" customHeight="1">
      <c r="A48" s="299"/>
      <c r="B48" s="297"/>
      <c r="C48" s="298"/>
      <c r="D48" s="27"/>
      <c r="E48" s="27"/>
      <c r="F48" s="26"/>
      <c r="G48" s="25"/>
      <c r="H48" s="25"/>
      <c r="I48" s="25"/>
      <c r="J48" s="25"/>
      <c r="K48" s="25"/>
      <c r="L48" s="25"/>
      <c r="M48" s="25"/>
      <c r="N48" s="25"/>
      <c r="O48" s="25"/>
      <c r="P48" s="25"/>
      <c r="Q48" s="25"/>
      <c r="R48" s="25"/>
      <c r="S48" s="24"/>
      <c r="T48" s="186"/>
    </row>
    <row r="49" spans="1:20" ht="18" hidden="1" customHeight="1">
      <c r="A49" s="299"/>
      <c r="B49" s="297"/>
      <c r="C49" s="298"/>
      <c r="D49" s="27"/>
      <c r="E49" s="27"/>
      <c r="F49" s="26"/>
      <c r="G49" s="25"/>
      <c r="H49" s="25"/>
      <c r="I49" s="25"/>
      <c r="J49" s="25"/>
      <c r="K49" s="25"/>
      <c r="L49" s="25"/>
      <c r="M49" s="25"/>
      <c r="N49" s="25"/>
      <c r="O49" s="25"/>
      <c r="P49" s="25"/>
      <c r="Q49" s="25"/>
      <c r="R49" s="25"/>
      <c r="S49" s="24"/>
      <c r="T49" s="182"/>
    </row>
    <row r="50" spans="1:20" ht="18" hidden="1" customHeight="1">
      <c r="A50" s="300"/>
      <c r="B50" s="301"/>
      <c r="C50" s="302"/>
      <c r="D50" s="23"/>
      <c r="E50" s="22"/>
      <c r="F50" s="21"/>
      <c r="G50" s="20"/>
      <c r="H50" s="20"/>
      <c r="I50" s="20"/>
      <c r="J50" s="20"/>
      <c r="K50" s="20"/>
      <c r="L50" s="20"/>
      <c r="M50" s="20"/>
      <c r="N50" s="20"/>
      <c r="O50" s="20"/>
      <c r="P50" s="20"/>
      <c r="Q50" s="20"/>
      <c r="R50" s="20"/>
      <c r="S50" s="19"/>
      <c r="T50" s="182"/>
    </row>
    <row r="51" spans="1:20" ht="18" customHeight="1">
      <c r="A51" s="277" t="s">
        <v>92</v>
      </c>
      <c r="B51" s="278"/>
      <c r="C51" s="279"/>
      <c r="D51" s="18"/>
      <c r="E51" s="18"/>
      <c r="F51" s="17">
        <f>SUM(F42:F50)</f>
        <v>1.0000000000000002</v>
      </c>
      <c r="G51" s="17">
        <f t="shared" ref="G51:N51" si="0">(G42*$F$42)+(G43*$F$43)+(G44*$F$44)+(G45*$F$45)+(G46*$F$46)+(G47*$F$47)+(G48*$F$48)+(G49*$F$49)+(G50*$F$50)</f>
        <v>0.05</v>
      </c>
      <c r="H51" s="17">
        <f t="shared" si="0"/>
        <v>0.1</v>
      </c>
      <c r="I51" s="17">
        <f t="shared" si="0"/>
        <v>0.1</v>
      </c>
      <c r="J51" s="17">
        <f t="shared" si="0"/>
        <v>0.125</v>
      </c>
      <c r="K51" s="17">
        <f t="shared" si="0"/>
        <v>7.4999999999999997E-2</v>
      </c>
      <c r="L51" s="17">
        <f t="shared" si="0"/>
        <v>7.4999999999999997E-2</v>
      </c>
      <c r="M51" s="17">
        <f t="shared" si="0"/>
        <v>0.15</v>
      </c>
      <c r="N51" s="17">
        <f t="shared" si="0"/>
        <v>7.4999999999999997E-2</v>
      </c>
      <c r="O51" s="17">
        <f>(O42*$F$42)+(O43*$F$43)+(O44*$F$44)+(N45*$F$45)+(O46*$F$46)+(O47*$F$47)+(O48*$F$48)+(O49*$F$49)+(O50*$F$50)</f>
        <v>7.4999999999999997E-2</v>
      </c>
      <c r="P51" s="17">
        <f>(P42*$F$42)+(P43*$F$43)+(P44*$F$44)+(O45*$F$45)+(P46*$F$46)+(P47*$F$47)+(P48*$F$48)+(P49*$F$49)+(P50*$F$50)</f>
        <v>7.4999999999999997E-2</v>
      </c>
      <c r="Q51" s="17">
        <f>(Q42*$F$42)+(Q43*$F$43)+(Q44*$F$44)+(P45*$F$45)+(Q46*$F$46)+(Q47*$F$47)+(Q48*$F$48)+(Q49*$F$49)+(Q50*$F$50)</f>
        <v>0.05</v>
      </c>
      <c r="R51" s="17">
        <f>(R42*$F$42)+(R43*$F$43)+(R44*$F$44)+(Q45*$F$45)+(R46*$F$46)+(R47*$F$47)+(R48*$F$48)+(R49*$F$49)+(R50*$F$50)</f>
        <v>0.05</v>
      </c>
      <c r="S51" s="177"/>
      <c r="T51" s="182"/>
    </row>
    <row r="52" spans="1:20" ht="18" customHeight="1">
      <c r="A52" s="277" t="s">
        <v>109</v>
      </c>
      <c r="B52" s="278"/>
      <c r="C52" s="279"/>
      <c r="D52" s="18"/>
      <c r="E52" s="18" t="s">
        <v>110</v>
      </c>
      <c r="F52" s="17">
        <f>SUM(F42:F50)</f>
        <v>1.0000000000000002</v>
      </c>
      <c r="G52" s="17">
        <f>G51</f>
        <v>0.05</v>
      </c>
      <c r="H52" s="17">
        <f t="shared" ref="H52:R52" si="1">G52+H51</f>
        <v>0.15000000000000002</v>
      </c>
      <c r="I52" s="17">
        <f t="shared" si="1"/>
        <v>0.25</v>
      </c>
      <c r="J52" s="17">
        <f t="shared" si="1"/>
        <v>0.375</v>
      </c>
      <c r="K52" s="17">
        <f t="shared" si="1"/>
        <v>0.45</v>
      </c>
      <c r="L52" s="17">
        <f t="shared" si="1"/>
        <v>0.52500000000000002</v>
      </c>
      <c r="M52" s="17">
        <f t="shared" si="1"/>
        <v>0.67500000000000004</v>
      </c>
      <c r="N52" s="17">
        <f t="shared" si="1"/>
        <v>0.75</v>
      </c>
      <c r="O52" s="17">
        <f t="shared" si="1"/>
        <v>0.82499999999999996</v>
      </c>
      <c r="P52" s="17">
        <f t="shared" si="1"/>
        <v>0.89999999999999991</v>
      </c>
      <c r="Q52" s="17">
        <f t="shared" si="1"/>
        <v>0.95</v>
      </c>
      <c r="R52" s="17">
        <f t="shared" si="1"/>
        <v>1</v>
      </c>
      <c r="S52" s="176"/>
      <c r="T52" s="182"/>
    </row>
    <row r="53" spans="1:20" ht="18.75">
      <c r="A53" s="280" t="s">
        <v>111</v>
      </c>
      <c r="B53" s="281"/>
      <c r="S53" s="9"/>
    </row>
    <row r="54" spans="1:20" ht="34.9" customHeight="1">
      <c r="A54" s="282" t="s">
        <v>112</v>
      </c>
      <c r="B54" s="283"/>
      <c r="C54" s="15" t="s">
        <v>113</v>
      </c>
      <c r="D54" s="284" t="s">
        <v>114</v>
      </c>
      <c r="E54" s="285"/>
      <c r="F54" s="284" t="s">
        <v>115</v>
      </c>
      <c r="G54" s="285"/>
      <c r="H54" s="284" t="s">
        <v>116</v>
      </c>
      <c r="I54" s="286"/>
      <c r="J54" s="286"/>
      <c r="K54" s="286"/>
      <c r="L54" s="286"/>
      <c r="M54" s="286"/>
      <c r="N54" s="286"/>
      <c r="O54" s="286"/>
      <c r="P54" s="286"/>
      <c r="Q54" s="286"/>
      <c r="R54" s="286"/>
      <c r="S54" s="285"/>
    </row>
    <row r="55" spans="1:20" ht="18" customHeight="1">
      <c r="A55" s="14" t="s">
        <v>399</v>
      </c>
      <c r="B55" s="13"/>
      <c r="C55" s="12" t="s">
        <v>400</v>
      </c>
      <c r="D55" s="287" t="s">
        <v>119</v>
      </c>
      <c r="E55" s="288"/>
      <c r="F55" s="289" t="s">
        <v>120</v>
      </c>
      <c r="G55" s="290"/>
      <c r="H55" s="287" t="s">
        <v>476</v>
      </c>
      <c r="I55" s="291"/>
      <c r="J55" s="291"/>
      <c r="K55" s="291"/>
      <c r="L55" s="291"/>
      <c r="M55" s="291"/>
      <c r="N55" s="291"/>
      <c r="O55" s="291"/>
      <c r="P55" s="291"/>
      <c r="Q55" s="291"/>
      <c r="R55" s="291"/>
      <c r="S55" s="288"/>
    </row>
    <row r="56" spans="1:20" ht="15.75">
      <c r="A56" s="255"/>
      <c r="B56" s="256"/>
      <c r="C56" s="11"/>
      <c r="D56" s="257"/>
      <c r="E56" s="258"/>
      <c r="F56" s="259"/>
      <c r="G56" s="260"/>
      <c r="H56" s="261"/>
      <c r="I56" s="262"/>
      <c r="J56" s="262"/>
      <c r="K56" s="262"/>
      <c r="L56" s="262"/>
      <c r="M56" s="262"/>
      <c r="N56" s="262"/>
      <c r="O56" s="262"/>
      <c r="P56" s="262"/>
      <c r="Q56" s="262"/>
      <c r="R56" s="262"/>
      <c r="S56" s="263"/>
    </row>
    <row r="57" spans="1:20" ht="18" customHeight="1">
      <c r="A57" s="264" t="s">
        <v>123</v>
      </c>
      <c r="B57" s="265"/>
      <c r="C57" s="10"/>
      <c r="S57" s="9"/>
    </row>
    <row r="58" spans="1:20" ht="18" customHeight="1">
      <c r="A58" s="266" t="s">
        <v>124</v>
      </c>
      <c r="B58" s="267"/>
      <c r="C58" s="8" t="s">
        <v>125</v>
      </c>
      <c r="D58" s="272" t="s">
        <v>126</v>
      </c>
      <c r="E58" s="273"/>
      <c r="F58" s="273"/>
      <c r="G58" s="274"/>
      <c r="H58" s="272" t="s">
        <v>127</v>
      </c>
      <c r="I58" s="275"/>
      <c r="J58" s="275"/>
      <c r="K58" s="275"/>
      <c r="L58" s="275"/>
      <c r="M58" s="275"/>
      <c r="N58" s="275"/>
      <c r="O58" s="275"/>
      <c r="P58" s="275"/>
      <c r="Q58" s="275"/>
      <c r="R58" s="275"/>
      <c r="S58" s="276"/>
    </row>
    <row r="59" spans="1:20" ht="18" customHeight="1">
      <c r="A59" s="268"/>
      <c r="B59" s="269"/>
      <c r="C59" s="5"/>
      <c r="D59" s="244"/>
      <c r="E59" s="245"/>
      <c r="F59" s="245"/>
      <c r="G59" s="246"/>
      <c r="H59" s="244"/>
      <c r="I59" s="245"/>
      <c r="J59" s="245"/>
      <c r="K59" s="245"/>
      <c r="L59" s="245"/>
      <c r="M59" s="245"/>
      <c r="N59" s="245"/>
      <c r="O59" s="245"/>
      <c r="P59" s="245"/>
      <c r="Q59" s="245"/>
      <c r="R59" s="245"/>
      <c r="S59" s="247"/>
    </row>
    <row r="60" spans="1:20" ht="31.9" customHeight="1">
      <c r="A60" s="270"/>
      <c r="B60" s="271"/>
      <c r="C60" s="3"/>
      <c r="D60" s="248"/>
      <c r="E60" s="249"/>
      <c r="F60" s="249"/>
      <c r="G60" s="250"/>
      <c r="H60" s="248"/>
      <c r="I60" s="249"/>
      <c r="J60" s="249"/>
      <c r="K60" s="249"/>
      <c r="L60" s="249"/>
      <c r="M60" s="249"/>
      <c r="N60" s="249"/>
      <c r="O60" s="249"/>
      <c r="P60" s="249"/>
      <c r="Q60" s="249"/>
      <c r="R60" s="249"/>
      <c r="S60" s="251"/>
    </row>
    <row r="61" spans="1:20" ht="28.9" customHeight="1">
      <c r="A61" s="233" t="s">
        <v>132</v>
      </c>
      <c r="B61" s="234"/>
      <c r="C61" s="7" t="s">
        <v>133</v>
      </c>
      <c r="D61" s="6" t="s">
        <v>134</v>
      </c>
      <c r="E61" s="239" t="s">
        <v>135</v>
      </c>
      <c r="F61" s="240"/>
      <c r="G61" s="241"/>
      <c r="H61" s="242" t="s">
        <v>136</v>
      </c>
      <c r="I61" s="242"/>
      <c r="J61" s="242"/>
      <c r="K61" s="242"/>
      <c r="L61" s="242"/>
      <c r="M61" s="242"/>
      <c r="N61" s="242"/>
      <c r="O61" s="242"/>
      <c r="P61" s="242"/>
      <c r="Q61" s="242"/>
      <c r="R61" s="242"/>
      <c r="S61" s="243"/>
    </row>
    <row r="62" spans="1:20" ht="18" customHeight="1">
      <c r="A62" s="235"/>
      <c r="B62" s="236"/>
      <c r="C62" s="5" t="s">
        <v>137</v>
      </c>
      <c r="D62" s="4">
        <v>1</v>
      </c>
      <c r="E62" s="244" t="s">
        <v>119</v>
      </c>
      <c r="F62" s="245"/>
      <c r="G62" s="246"/>
      <c r="H62" s="244" t="s">
        <v>402</v>
      </c>
      <c r="I62" s="245"/>
      <c r="J62" s="245"/>
      <c r="K62" s="245"/>
      <c r="L62" s="245"/>
      <c r="M62" s="245"/>
      <c r="N62" s="245"/>
      <c r="O62" s="245"/>
      <c r="P62" s="245"/>
      <c r="Q62" s="245"/>
      <c r="R62" s="245"/>
      <c r="S62" s="247"/>
    </row>
    <row r="63" spans="1:20" ht="18" customHeight="1">
      <c r="A63" s="237"/>
      <c r="B63" s="238"/>
      <c r="C63" s="3" t="s">
        <v>139</v>
      </c>
      <c r="D63" s="2">
        <v>6</v>
      </c>
      <c r="E63" s="248" t="s">
        <v>119</v>
      </c>
      <c r="F63" s="249"/>
      <c r="G63" s="250"/>
      <c r="H63" s="248" t="s">
        <v>402</v>
      </c>
      <c r="I63" s="249"/>
      <c r="J63" s="249"/>
      <c r="K63" s="249"/>
      <c r="L63" s="249"/>
      <c r="M63" s="249"/>
      <c r="N63" s="249"/>
      <c r="O63" s="249"/>
      <c r="P63" s="249"/>
      <c r="Q63" s="249"/>
      <c r="R63" s="249"/>
      <c r="S63" s="251"/>
    </row>
  </sheetData>
  <mergeCells count="142">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B12:S12"/>
    <mergeCell ref="B13:S13"/>
    <mergeCell ref="C14:S14"/>
    <mergeCell ref="A15:A17"/>
    <mergeCell ref="B15:S15"/>
    <mergeCell ref="A18:A20"/>
    <mergeCell ref="G18:I20"/>
    <mergeCell ref="G21:J21"/>
    <mergeCell ref="K21:N21"/>
    <mergeCell ref="O21:S21"/>
    <mergeCell ref="A22:F22"/>
    <mergeCell ref="G22:J22"/>
    <mergeCell ref="K22:N22"/>
    <mergeCell ref="O22:S22"/>
    <mergeCell ref="A23:F23"/>
    <mergeCell ref="G23:J23"/>
    <mergeCell ref="K23:N23"/>
    <mergeCell ref="O23:S23"/>
    <mergeCell ref="A24:F24"/>
    <mergeCell ref="G24:J24"/>
    <mergeCell ref="K24:N24"/>
    <mergeCell ref="O24:S24"/>
    <mergeCell ref="A25:F25"/>
    <mergeCell ref="G25:J25"/>
    <mergeCell ref="K25:N25"/>
    <mergeCell ref="O25:S25"/>
    <mergeCell ref="A27:B27"/>
    <mergeCell ref="C27:D27"/>
    <mergeCell ref="E27:F27"/>
    <mergeCell ref="G27:J27"/>
    <mergeCell ref="K27:N27"/>
    <mergeCell ref="O27:S27"/>
    <mergeCell ref="A28:B30"/>
    <mergeCell ref="C28:D28"/>
    <mergeCell ref="E28:F28"/>
    <mergeCell ref="G28:J30"/>
    <mergeCell ref="K28:N28"/>
    <mergeCell ref="O28:S28"/>
    <mergeCell ref="C29:D29"/>
    <mergeCell ref="E29:F29"/>
    <mergeCell ref="K29:N29"/>
    <mergeCell ref="O29:S29"/>
    <mergeCell ref="C30:D30"/>
    <mergeCell ref="E30:F30"/>
    <mergeCell ref="K30:N30"/>
    <mergeCell ref="O30:S30"/>
    <mergeCell ref="A32:B32"/>
    <mergeCell ref="C32:D32"/>
    <mergeCell ref="E32:F32"/>
    <mergeCell ref="G32:J32"/>
    <mergeCell ref="K32:N32"/>
    <mergeCell ref="O32:S32"/>
    <mergeCell ref="A33:B35"/>
    <mergeCell ref="C33:D33"/>
    <mergeCell ref="E33:F33"/>
    <mergeCell ref="G33:J35"/>
    <mergeCell ref="K33:N33"/>
    <mergeCell ref="O33:S33"/>
    <mergeCell ref="C34:D34"/>
    <mergeCell ref="E34:F34"/>
    <mergeCell ref="K34:N34"/>
    <mergeCell ref="O34:S34"/>
    <mergeCell ref="C35:D35"/>
    <mergeCell ref="E35:F35"/>
    <mergeCell ref="K35:N35"/>
    <mergeCell ref="O35:S35"/>
    <mergeCell ref="A36:B36"/>
    <mergeCell ref="A37:B38"/>
    <mergeCell ref="C37:E37"/>
    <mergeCell ref="F37:G38"/>
    <mergeCell ref="H37:S37"/>
    <mergeCell ref="C38:E38"/>
    <mergeCell ref="H38:S38"/>
    <mergeCell ref="A39:B39"/>
    <mergeCell ref="A40:C41"/>
    <mergeCell ref="D40:D41"/>
    <mergeCell ref="E40:E41"/>
    <mergeCell ref="F40:F41"/>
    <mergeCell ref="G40:S40"/>
    <mergeCell ref="D54:E54"/>
    <mergeCell ref="F54:G54"/>
    <mergeCell ref="H54:S54"/>
    <mergeCell ref="D55:E55"/>
    <mergeCell ref="F55:G55"/>
    <mergeCell ref="H55:S55"/>
    <mergeCell ref="A42:C42"/>
    <mergeCell ref="A43:C43"/>
    <mergeCell ref="A44:C44"/>
    <mergeCell ref="A45:C45"/>
    <mergeCell ref="A46:C46"/>
    <mergeCell ref="A47:C47"/>
    <mergeCell ref="A48:C48"/>
    <mergeCell ref="A49:C49"/>
    <mergeCell ref="A50:C50"/>
    <mergeCell ref="A61:B63"/>
    <mergeCell ref="E61:G61"/>
    <mergeCell ref="H61:S61"/>
    <mergeCell ref="E62:G62"/>
    <mergeCell ref="H62:S62"/>
    <mergeCell ref="E63:G63"/>
    <mergeCell ref="H63:S63"/>
    <mergeCell ref="T40:T42"/>
    <mergeCell ref="A56:B56"/>
    <mergeCell ref="D56:E56"/>
    <mergeCell ref="F56:G56"/>
    <mergeCell ref="H56:S56"/>
    <mergeCell ref="A57:B57"/>
    <mergeCell ref="A58:B60"/>
    <mergeCell ref="D58:G58"/>
    <mergeCell ref="H58:S58"/>
    <mergeCell ref="D59:G59"/>
    <mergeCell ref="H59:S59"/>
    <mergeCell ref="D60:G60"/>
    <mergeCell ref="H60:S60"/>
    <mergeCell ref="A51:C51"/>
    <mergeCell ref="A52:C52"/>
    <mergeCell ref="A53:B53"/>
    <mergeCell ref="A54:B54"/>
  </mergeCells>
  <printOptions horizontalCentered="1"/>
  <pageMargins left="0.39370078740157483" right="0" top="0.74803149606299213" bottom="0.74803149606299213" header="0.31496062992125984" footer="0.31496062992125984"/>
  <pageSetup paperSize="9" scale="45" fitToWidth="0" fitToHeight="0" orientation="portrait"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3"/>
  <sheetViews>
    <sheetView showGridLines="0" tabSelected="1" showWhiteSpace="0" view="pageBreakPreview" zoomScale="130" zoomScaleNormal="100" zoomScaleSheetLayoutView="130" zoomScalePageLayoutView="85" workbookViewId="0">
      <selection activeCell="N17" sqref="N17"/>
    </sheetView>
  </sheetViews>
  <sheetFormatPr defaultColWidth="8.625" defaultRowHeight="18" customHeight="1"/>
  <cols>
    <col min="1" max="1" width="19.625" style="1" customWidth="1"/>
    <col min="2" max="2" width="3.125" style="1" customWidth="1"/>
    <col min="3" max="3" width="24.5" style="1" customWidth="1"/>
    <col min="4" max="4" width="26.25" style="1" customWidth="1"/>
    <col min="5" max="5" width="10.625" style="1" bestFit="1" customWidth="1"/>
    <col min="6" max="6" width="6.125" style="1" customWidth="1"/>
    <col min="7" max="7" width="4.875" style="1" customWidth="1"/>
    <col min="8" max="15" width="4.25" style="1" customWidth="1"/>
    <col min="16" max="17" width="4.75" style="1" bestFit="1" customWidth="1"/>
    <col min="18" max="18" width="4.5" style="1" bestFit="1" customWidth="1"/>
    <col min="19" max="19" width="6.75" style="1" customWidth="1"/>
    <col min="20" max="20" width="28.62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477</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8</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421" t="s">
        <v>367</v>
      </c>
      <c r="C10" s="421"/>
      <c r="D10" s="421"/>
      <c r="E10" s="421"/>
      <c r="F10" s="422"/>
      <c r="G10" s="422"/>
      <c r="H10" s="421"/>
      <c r="I10" s="421"/>
      <c r="J10" s="421"/>
      <c r="K10" s="421"/>
      <c r="L10" s="421"/>
      <c r="M10" s="421"/>
      <c r="N10" s="421"/>
      <c r="O10" s="421"/>
      <c r="P10" s="421"/>
      <c r="Q10" s="421"/>
      <c r="R10" s="421"/>
      <c r="S10" s="423"/>
    </row>
    <row r="11" spans="1:19" ht="18" customHeight="1">
      <c r="A11" s="85" t="s">
        <v>13</v>
      </c>
      <c r="B11" s="424" t="s">
        <v>291</v>
      </c>
      <c r="C11" s="425"/>
      <c r="D11" s="425"/>
      <c r="E11" s="425"/>
      <c r="F11" s="425"/>
      <c r="G11" s="425"/>
      <c r="H11" s="425"/>
      <c r="I11" s="425"/>
      <c r="J11" s="425"/>
      <c r="K11" s="425"/>
      <c r="L11" s="425"/>
      <c r="M11" s="425"/>
      <c r="N11" s="425"/>
      <c r="O11" s="425"/>
      <c r="P11" s="425"/>
      <c r="Q11" s="425"/>
      <c r="R11" s="425"/>
      <c r="S11" s="426"/>
    </row>
    <row r="12" spans="1:19" ht="18" customHeight="1">
      <c r="A12" s="86" t="s">
        <v>15</v>
      </c>
      <c r="B12" s="427" t="s">
        <v>16</v>
      </c>
      <c r="C12" s="428"/>
      <c r="D12" s="428"/>
      <c r="E12" s="428"/>
      <c r="F12" s="428"/>
      <c r="G12" s="428"/>
      <c r="H12" s="428"/>
      <c r="I12" s="428"/>
      <c r="J12" s="428"/>
      <c r="K12" s="428"/>
      <c r="L12" s="428"/>
      <c r="M12" s="428"/>
      <c r="N12" s="428"/>
      <c r="O12" s="428"/>
      <c r="P12" s="428"/>
      <c r="Q12" s="428"/>
      <c r="R12" s="428"/>
      <c r="S12" s="429"/>
    </row>
    <row r="13" spans="1:19" ht="18" customHeight="1">
      <c r="A13" s="85" t="s">
        <v>17</v>
      </c>
      <c r="B13" s="430" t="s">
        <v>332</v>
      </c>
      <c r="C13" s="430"/>
      <c r="D13" s="430"/>
      <c r="E13" s="430"/>
      <c r="F13" s="430"/>
      <c r="G13" s="430"/>
      <c r="H13" s="430"/>
      <c r="I13" s="430"/>
      <c r="J13" s="430"/>
      <c r="K13" s="430"/>
      <c r="L13" s="430"/>
      <c r="M13" s="430"/>
      <c r="N13" s="430"/>
      <c r="O13" s="430"/>
      <c r="P13" s="430"/>
      <c r="Q13" s="430"/>
      <c r="R13" s="430"/>
      <c r="S13" s="431"/>
    </row>
    <row r="14" spans="1:19" ht="18" customHeight="1">
      <c r="A14" s="84" t="s">
        <v>19</v>
      </c>
      <c r="B14" s="83"/>
      <c r="C14" s="398"/>
      <c r="D14" s="398"/>
      <c r="E14" s="398"/>
      <c r="F14" s="398"/>
      <c r="G14" s="398"/>
      <c r="H14" s="398"/>
      <c r="I14" s="398"/>
      <c r="J14" s="398"/>
      <c r="K14" s="398"/>
      <c r="L14" s="398"/>
      <c r="M14" s="398"/>
      <c r="N14" s="398"/>
      <c r="O14" s="398"/>
      <c r="P14" s="398"/>
      <c r="Q14" s="398"/>
      <c r="R14" s="398"/>
      <c r="S14" s="432"/>
    </row>
    <row r="15" spans="1:19" ht="18" customHeight="1">
      <c r="A15" s="433" t="s">
        <v>20</v>
      </c>
      <c r="B15" s="368" t="s">
        <v>450</v>
      </c>
      <c r="C15" s="436"/>
      <c r="D15" s="436"/>
      <c r="E15" s="436"/>
      <c r="F15" s="436"/>
      <c r="G15" s="436"/>
      <c r="H15" s="436"/>
      <c r="I15" s="436"/>
      <c r="J15" s="436"/>
      <c r="K15" s="436"/>
      <c r="L15" s="436"/>
      <c r="M15" s="436"/>
      <c r="N15" s="436"/>
      <c r="O15" s="436"/>
      <c r="P15" s="436"/>
      <c r="Q15" s="436"/>
      <c r="R15" s="436"/>
      <c r="S15" s="622"/>
    </row>
    <row r="16" spans="1:19" ht="18" customHeight="1">
      <c r="A16" s="434"/>
      <c r="B16" s="116" t="s">
        <v>451</v>
      </c>
      <c r="C16" s="98"/>
      <c r="D16" s="80"/>
      <c r="E16" s="80"/>
      <c r="F16" s="80"/>
      <c r="G16" s="80"/>
      <c r="H16" s="80"/>
      <c r="I16" s="80"/>
      <c r="J16" s="80"/>
      <c r="K16" s="80"/>
      <c r="L16" s="80"/>
      <c r="M16" s="80"/>
      <c r="N16" s="80"/>
      <c r="O16" s="80"/>
      <c r="P16" s="80"/>
      <c r="Q16" s="80"/>
      <c r="R16" s="80"/>
      <c r="S16" s="92"/>
    </row>
    <row r="17" spans="1:19" ht="18" customHeight="1">
      <c r="A17" s="434"/>
      <c r="B17" s="174"/>
      <c r="C17" s="173"/>
      <c r="D17" s="173"/>
      <c r="E17" s="173"/>
      <c r="F17" s="173"/>
      <c r="G17" s="173"/>
      <c r="H17" s="173"/>
      <c r="I17" s="173"/>
      <c r="J17" s="173"/>
      <c r="K17" s="173"/>
      <c r="L17" s="173"/>
      <c r="M17" s="173"/>
      <c r="N17" s="173"/>
      <c r="O17" s="173"/>
      <c r="P17" s="173"/>
      <c r="Q17" s="173"/>
      <c r="R17" s="173"/>
      <c r="S17" s="172"/>
    </row>
    <row r="18" spans="1:19" ht="18" customHeight="1">
      <c r="A18" s="623" t="s">
        <v>28</v>
      </c>
      <c r="B18" s="73" t="s">
        <v>478</v>
      </c>
      <c r="C18" s="71"/>
      <c r="D18" s="71"/>
      <c r="E18" s="71"/>
      <c r="F18" s="72"/>
      <c r="G18" s="441" t="s">
        <v>30</v>
      </c>
      <c r="H18" s="441"/>
      <c r="I18" s="442"/>
      <c r="J18" s="171" t="s">
        <v>479</v>
      </c>
      <c r="K18" s="71"/>
      <c r="L18" s="71"/>
      <c r="M18" s="71"/>
      <c r="N18" s="71"/>
      <c r="O18" s="71"/>
      <c r="P18" s="71"/>
      <c r="Q18" s="71"/>
      <c r="R18" s="71"/>
      <c r="S18" s="72"/>
    </row>
    <row r="19" spans="1:19" ht="18" customHeight="1">
      <c r="A19" s="623"/>
      <c r="B19" s="65" t="s">
        <v>480</v>
      </c>
      <c r="C19" s="69"/>
      <c r="D19" s="69"/>
      <c r="E19" s="69"/>
      <c r="F19" s="68"/>
      <c r="G19" s="443"/>
      <c r="H19" s="443"/>
      <c r="I19" s="444"/>
      <c r="J19" s="59" t="s">
        <v>481</v>
      </c>
      <c r="K19" s="67"/>
      <c r="L19" s="67"/>
      <c r="M19" s="67"/>
      <c r="N19" s="67"/>
      <c r="O19" s="67"/>
      <c r="P19" s="67"/>
      <c r="Q19" s="67"/>
      <c r="R19" s="67"/>
      <c r="S19" s="170"/>
    </row>
    <row r="20" spans="1:19" ht="18" customHeight="1">
      <c r="A20" s="624"/>
      <c r="B20" s="169"/>
      <c r="C20" s="168"/>
      <c r="D20" s="168"/>
      <c r="E20" s="168"/>
      <c r="F20" s="167"/>
      <c r="G20" s="617"/>
      <c r="H20" s="617"/>
      <c r="I20" s="625"/>
      <c r="J20" s="166"/>
      <c r="K20" s="165"/>
      <c r="L20" s="165"/>
      <c r="M20" s="165"/>
      <c r="N20" s="165"/>
      <c r="O20" s="165"/>
      <c r="P20" s="165"/>
      <c r="Q20" s="165"/>
      <c r="R20" s="165"/>
      <c r="S20" s="164"/>
    </row>
    <row r="21" spans="1:19" ht="18" customHeight="1">
      <c r="A21" s="56" t="s">
        <v>39</v>
      </c>
      <c r="B21" s="55"/>
      <c r="C21" s="55"/>
      <c r="D21" s="54"/>
      <c r="E21" s="54"/>
      <c r="F21" s="54"/>
      <c r="G21" s="331" t="s">
        <v>40</v>
      </c>
      <c r="H21" s="331"/>
      <c r="I21" s="331"/>
      <c r="J21" s="331"/>
      <c r="K21" s="331" t="s">
        <v>41</v>
      </c>
      <c r="L21" s="331"/>
      <c r="M21" s="331"/>
      <c r="N21" s="331"/>
      <c r="O21" s="331" t="s">
        <v>42</v>
      </c>
      <c r="P21" s="331"/>
      <c r="Q21" s="331"/>
      <c r="R21" s="331"/>
      <c r="S21" s="334"/>
    </row>
    <row r="22" spans="1:19" ht="18" customHeight="1">
      <c r="A22" s="408" t="s">
        <v>43</v>
      </c>
      <c r="B22" s="409"/>
      <c r="C22" s="409"/>
      <c r="D22" s="409"/>
      <c r="E22" s="409"/>
      <c r="F22" s="410"/>
      <c r="G22" s="411">
        <v>70000</v>
      </c>
      <c r="H22" s="411"/>
      <c r="I22" s="411"/>
      <c r="J22" s="411"/>
      <c r="K22" s="411">
        <v>0</v>
      </c>
      <c r="L22" s="411"/>
      <c r="M22" s="411"/>
      <c r="N22" s="411"/>
      <c r="O22" s="412">
        <f>G22+K22</f>
        <v>70000</v>
      </c>
      <c r="P22" s="412"/>
      <c r="Q22" s="412"/>
      <c r="R22" s="412"/>
      <c r="S22" s="413"/>
    </row>
    <row r="23" spans="1:19" ht="18" customHeight="1">
      <c r="A23" s="414"/>
      <c r="B23" s="415"/>
      <c r="C23" s="415"/>
      <c r="D23" s="415"/>
      <c r="E23" s="415"/>
      <c r="F23" s="416"/>
      <c r="G23" s="417"/>
      <c r="H23" s="417"/>
      <c r="I23" s="417"/>
      <c r="J23" s="417"/>
      <c r="K23" s="417">
        <v>0</v>
      </c>
      <c r="L23" s="417"/>
      <c r="M23" s="417"/>
      <c r="N23" s="418"/>
      <c r="O23" s="419">
        <f>G23+K23</f>
        <v>0</v>
      </c>
      <c r="P23" s="419"/>
      <c r="Q23" s="419"/>
      <c r="R23" s="419"/>
      <c r="S23" s="420"/>
    </row>
    <row r="24" spans="1:19" ht="18" customHeight="1">
      <c r="A24" s="391"/>
      <c r="B24" s="392"/>
      <c r="C24" s="392"/>
      <c r="D24" s="392"/>
      <c r="E24" s="392"/>
      <c r="F24" s="362"/>
      <c r="G24" s="393"/>
      <c r="H24" s="393"/>
      <c r="I24" s="393"/>
      <c r="J24" s="393"/>
      <c r="K24" s="393">
        <v>0</v>
      </c>
      <c r="L24" s="393"/>
      <c r="M24" s="393"/>
      <c r="N24" s="394"/>
      <c r="O24" s="395">
        <f>G24+K24</f>
        <v>0</v>
      </c>
      <c r="P24" s="395"/>
      <c r="Q24" s="395"/>
      <c r="R24" s="395"/>
      <c r="S24" s="396"/>
    </row>
    <row r="25" spans="1:19" ht="18" customHeight="1" thickBot="1">
      <c r="A25" s="397" t="s">
        <v>44</v>
      </c>
      <c r="B25" s="398"/>
      <c r="C25" s="398"/>
      <c r="D25" s="398"/>
      <c r="E25" s="398"/>
      <c r="F25" s="399"/>
      <c r="G25" s="400">
        <f>SUM(G22:J24)</f>
        <v>70000</v>
      </c>
      <c r="H25" s="400"/>
      <c r="I25" s="400"/>
      <c r="J25" s="400"/>
      <c r="K25" s="401">
        <f>SUM(K22:N24)</f>
        <v>0</v>
      </c>
      <c r="L25" s="401"/>
      <c r="M25" s="401"/>
      <c r="N25" s="401"/>
      <c r="O25" s="401">
        <f>SUM(O22:S24)</f>
        <v>70000</v>
      </c>
      <c r="P25" s="401"/>
      <c r="Q25" s="401"/>
      <c r="R25" s="401"/>
      <c r="S25" s="402"/>
    </row>
    <row r="26" spans="1:19" ht="18" customHeight="1" thickTop="1">
      <c r="A26" s="53"/>
      <c r="B26" s="52"/>
      <c r="C26" s="52"/>
      <c r="D26" s="52"/>
      <c r="E26" s="52"/>
      <c r="F26" s="52"/>
      <c r="G26" s="52"/>
      <c r="H26" s="52"/>
      <c r="I26" s="52"/>
      <c r="J26" s="52"/>
      <c r="K26" s="52"/>
      <c r="L26" s="52"/>
      <c r="M26" s="52"/>
      <c r="N26" s="52"/>
      <c r="O26" s="52"/>
      <c r="P26" s="52"/>
      <c r="Q26" s="52"/>
      <c r="R26" s="52"/>
      <c r="S26" s="51"/>
    </row>
    <row r="27" spans="1:19" ht="18" customHeight="1">
      <c r="A27" s="277" t="s">
        <v>45</v>
      </c>
      <c r="B27" s="279"/>
      <c r="C27" s="403" t="s">
        <v>46</v>
      </c>
      <c r="D27" s="404"/>
      <c r="E27" s="405" t="s">
        <v>47</v>
      </c>
      <c r="F27" s="333"/>
      <c r="G27" s="406" t="s">
        <v>45</v>
      </c>
      <c r="H27" s="404"/>
      <c r="I27" s="404"/>
      <c r="J27" s="404"/>
      <c r="K27" s="404" t="s">
        <v>46</v>
      </c>
      <c r="L27" s="404"/>
      <c r="M27" s="404"/>
      <c r="N27" s="404"/>
      <c r="O27" s="404" t="s">
        <v>47</v>
      </c>
      <c r="P27" s="404"/>
      <c r="Q27" s="404"/>
      <c r="R27" s="404"/>
      <c r="S27" s="407"/>
    </row>
    <row r="28" spans="1:19" ht="18" customHeight="1">
      <c r="A28" s="305" t="s">
        <v>48</v>
      </c>
      <c r="B28" s="306"/>
      <c r="C28" s="366" t="s">
        <v>482</v>
      </c>
      <c r="D28" s="367"/>
      <c r="E28" s="368" t="s">
        <v>63</v>
      </c>
      <c r="F28" s="369"/>
      <c r="G28" s="370" t="s">
        <v>51</v>
      </c>
      <c r="H28" s="370"/>
      <c r="I28" s="370"/>
      <c r="J28" s="370"/>
      <c r="K28" s="348" t="s">
        <v>52</v>
      </c>
      <c r="L28" s="349"/>
      <c r="M28" s="349"/>
      <c r="N28" s="349"/>
      <c r="O28" s="373" t="s">
        <v>53</v>
      </c>
      <c r="P28" s="374"/>
      <c r="Q28" s="374"/>
      <c r="R28" s="374"/>
      <c r="S28" s="375"/>
    </row>
    <row r="29" spans="1:19" ht="18" customHeight="1">
      <c r="A29" s="364"/>
      <c r="B29" s="365"/>
      <c r="C29" s="376"/>
      <c r="D29" s="376"/>
      <c r="E29" s="377"/>
      <c r="F29" s="378"/>
      <c r="G29" s="370"/>
      <c r="H29" s="370"/>
      <c r="I29" s="370"/>
      <c r="J29" s="370"/>
      <c r="K29" s="379" t="s">
        <v>483</v>
      </c>
      <c r="L29" s="380"/>
      <c r="M29" s="380"/>
      <c r="N29" s="381"/>
      <c r="O29" s="382"/>
      <c r="P29" s="383"/>
      <c r="Q29" s="383"/>
      <c r="R29" s="383"/>
      <c r="S29" s="384"/>
    </row>
    <row r="30" spans="1:19" ht="18" customHeight="1">
      <c r="A30" s="307"/>
      <c r="B30" s="308"/>
      <c r="C30" s="619"/>
      <c r="D30" s="620"/>
      <c r="E30" s="387"/>
      <c r="F30" s="621"/>
      <c r="G30" s="371"/>
      <c r="H30" s="371"/>
      <c r="I30" s="371"/>
      <c r="J30" s="372"/>
      <c r="K30" s="385"/>
      <c r="L30" s="386"/>
      <c r="M30" s="386"/>
      <c r="N30" s="386"/>
      <c r="O30" s="389"/>
      <c r="P30" s="389"/>
      <c r="Q30" s="389"/>
      <c r="R30" s="389"/>
      <c r="S30" s="390"/>
    </row>
    <row r="31" spans="1:19" ht="18" customHeight="1">
      <c r="A31" s="50" t="s">
        <v>60</v>
      </c>
      <c r="B31" s="49"/>
      <c r="C31" s="44"/>
      <c r="D31" s="44"/>
      <c r="E31" s="44"/>
      <c r="F31" s="44"/>
      <c r="G31" s="44"/>
      <c r="H31" s="44"/>
      <c r="I31" s="44"/>
      <c r="J31" s="44"/>
      <c r="K31" s="44"/>
      <c r="L31" s="44"/>
      <c r="M31" s="44"/>
      <c r="N31" s="44"/>
      <c r="O31" s="44"/>
      <c r="P31" s="44"/>
      <c r="Q31" s="44"/>
      <c r="R31" s="44"/>
      <c r="S31" s="9"/>
    </row>
    <row r="32" spans="1:19" ht="18" customHeight="1">
      <c r="A32" s="277" t="s">
        <v>45</v>
      </c>
      <c r="B32" s="279"/>
      <c r="C32" s="331" t="s">
        <v>46</v>
      </c>
      <c r="D32" s="331"/>
      <c r="E32" s="331" t="s">
        <v>47</v>
      </c>
      <c r="F32" s="331"/>
      <c r="G32" s="332" t="s">
        <v>45</v>
      </c>
      <c r="H32" s="333"/>
      <c r="I32" s="333"/>
      <c r="J32" s="333"/>
      <c r="K32" s="333" t="s">
        <v>46</v>
      </c>
      <c r="L32" s="333"/>
      <c r="M32" s="333"/>
      <c r="N32" s="333"/>
      <c r="O32" s="331" t="s">
        <v>47</v>
      </c>
      <c r="P32" s="331"/>
      <c r="Q32" s="331"/>
      <c r="R32" s="331"/>
      <c r="S32" s="334"/>
    </row>
    <row r="33" spans="1:20" ht="18" customHeight="1">
      <c r="A33" s="335" t="s">
        <v>61</v>
      </c>
      <c r="B33" s="336"/>
      <c r="C33" s="341" t="s">
        <v>62</v>
      </c>
      <c r="D33" s="342"/>
      <c r="E33" s="343" t="s">
        <v>63</v>
      </c>
      <c r="F33" s="344"/>
      <c r="G33" s="345" t="s">
        <v>64</v>
      </c>
      <c r="H33" s="345"/>
      <c r="I33" s="345"/>
      <c r="J33" s="345"/>
      <c r="K33" s="348" t="s">
        <v>52</v>
      </c>
      <c r="L33" s="349"/>
      <c r="M33" s="349"/>
      <c r="N33" s="349"/>
      <c r="O33" s="350" t="s">
        <v>53</v>
      </c>
      <c r="P33" s="351"/>
      <c r="Q33" s="351"/>
      <c r="R33" s="351"/>
      <c r="S33" s="352"/>
    </row>
    <row r="34" spans="1:20" ht="18" customHeight="1">
      <c r="A34" s="337"/>
      <c r="B34" s="338"/>
      <c r="C34" s="353"/>
      <c r="D34" s="354"/>
      <c r="E34" s="355"/>
      <c r="F34" s="356"/>
      <c r="G34" s="346"/>
      <c r="H34" s="346"/>
      <c r="I34" s="346"/>
      <c r="J34" s="346"/>
      <c r="K34" s="379" t="s">
        <v>483</v>
      </c>
      <c r="L34" s="380"/>
      <c r="M34" s="380"/>
      <c r="N34" s="381"/>
      <c r="O34" s="357"/>
      <c r="P34" s="358"/>
      <c r="Q34" s="358"/>
      <c r="R34" s="358"/>
      <c r="S34" s="360"/>
    </row>
    <row r="35" spans="1:20" ht="18" customHeight="1">
      <c r="A35" s="339"/>
      <c r="B35" s="340"/>
      <c r="C35" s="347"/>
      <c r="D35" s="314"/>
      <c r="E35" s="361"/>
      <c r="F35" s="362"/>
      <c r="G35" s="313"/>
      <c r="H35" s="347"/>
      <c r="I35" s="347"/>
      <c r="J35" s="314"/>
      <c r="K35" s="317"/>
      <c r="L35" s="318"/>
      <c r="M35" s="318"/>
      <c r="N35" s="318"/>
      <c r="O35" s="318"/>
      <c r="P35" s="317"/>
      <c r="Q35" s="317"/>
      <c r="R35" s="317"/>
      <c r="S35" s="363"/>
    </row>
    <row r="36" spans="1:20" ht="18" customHeight="1">
      <c r="A36" s="320" t="s">
        <v>66</v>
      </c>
      <c r="B36" s="304"/>
      <c r="C36" s="163"/>
      <c r="D36" s="162"/>
      <c r="E36" s="103"/>
      <c r="F36" s="103"/>
      <c r="G36" s="103"/>
      <c r="H36" s="103"/>
      <c r="I36" s="103"/>
      <c r="J36" s="103"/>
      <c r="K36" s="103"/>
      <c r="L36" s="103"/>
      <c r="M36" s="103"/>
      <c r="N36" s="103"/>
      <c r="O36" s="103"/>
      <c r="P36" s="103"/>
      <c r="Q36" s="103"/>
      <c r="R36" s="103"/>
      <c r="S36" s="161"/>
    </row>
    <row r="37" spans="1:20" ht="15.75">
      <c r="A37" s="305" t="s">
        <v>67</v>
      </c>
      <c r="B37" s="306"/>
      <c r="C37" s="309" t="s">
        <v>484</v>
      </c>
      <c r="D37" s="309"/>
      <c r="E37" s="310"/>
      <c r="F37" s="311" t="s">
        <v>69</v>
      </c>
      <c r="G37" s="312"/>
      <c r="H37" s="309" t="s">
        <v>462</v>
      </c>
      <c r="I37" s="315"/>
      <c r="J37" s="315"/>
      <c r="K37" s="315"/>
      <c r="L37" s="315"/>
      <c r="M37" s="315"/>
      <c r="N37" s="315"/>
      <c r="O37" s="315"/>
      <c r="P37" s="315"/>
      <c r="Q37" s="315"/>
      <c r="R37" s="315"/>
      <c r="S37" s="316"/>
    </row>
    <row r="38" spans="1:20" ht="18" customHeight="1">
      <c r="A38" s="307"/>
      <c r="B38" s="308"/>
      <c r="C38" s="317" t="s">
        <v>463</v>
      </c>
      <c r="D38" s="318"/>
      <c r="E38" s="318"/>
      <c r="F38" s="313"/>
      <c r="G38" s="314"/>
      <c r="H38" s="317" t="s">
        <v>464</v>
      </c>
      <c r="I38" s="318"/>
      <c r="J38" s="318"/>
      <c r="K38" s="318"/>
      <c r="L38" s="318"/>
      <c r="M38" s="318"/>
      <c r="N38" s="318"/>
      <c r="O38" s="318"/>
      <c r="P38" s="318"/>
      <c r="Q38" s="318"/>
      <c r="R38" s="318"/>
      <c r="S38" s="319"/>
    </row>
    <row r="39" spans="1:20" ht="18" customHeight="1">
      <c r="A39" s="320" t="s">
        <v>73</v>
      </c>
      <c r="B39" s="304"/>
      <c r="C39" s="44"/>
      <c r="S39" s="9"/>
    </row>
    <row r="40" spans="1:20" ht="18" customHeight="1">
      <c r="A40" s="321" t="s">
        <v>74</v>
      </c>
      <c r="B40" s="322"/>
      <c r="C40" s="323"/>
      <c r="D40" s="327" t="s">
        <v>75</v>
      </c>
      <c r="E40" s="328" t="s">
        <v>76</v>
      </c>
      <c r="F40" s="329" t="s">
        <v>77</v>
      </c>
      <c r="G40" s="330" t="s">
        <v>78</v>
      </c>
      <c r="H40" s="330"/>
      <c r="I40" s="330"/>
      <c r="J40" s="330"/>
      <c r="K40" s="330"/>
      <c r="L40" s="330"/>
      <c r="M40" s="330"/>
      <c r="N40" s="330"/>
      <c r="O40" s="330"/>
      <c r="P40" s="330"/>
      <c r="Q40" s="330"/>
      <c r="R40" s="330"/>
      <c r="S40" s="334"/>
      <c r="T40" s="252" t="s">
        <v>79</v>
      </c>
    </row>
    <row r="41" spans="1:20" ht="18" customHeight="1">
      <c r="A41" s="324"/>
      <c r="B41" s="325"/>
      <c r="C41" s="326"/>
      <c r="D41" s="327"/>
      <c r="E41" s="328"/>
      <c r="F41" s="329"/>
      <c r="G41" s="43" t="s">
        <v>80</v>
      </c>
      <c r="H41" s="43" t="s">
        <v>81</v>
      </c>
      <c r="I41" s="43" t="s">
        <v>82</v>
      </c>
      <c r="J41" s="43" t="s">
        <v>83</v>
      </c>
      <c r="K41" s="43" t="s">
        <v>84</v>
      </c>
      <c r="L41" s="43" t="s">
        <v>85</v>
      </c>
      <c r="M41" s="43" t="s">
        <v>86</v>
      </c>
      <c r="N41" s="43" t="s">
        <v>87</v>
      </c>
      <c r="O41" s="43" t="s">
        <v>88</v>
      </c>
      <c r="P41" s="43" t="s">
        <v>89</v>
      </c>
      <c r="Q41" s="43" t="s">
        <v>90</v>
      </c>
      <c r="R41" s="43" t="s">
        <v>91</v>
      </c>
      <c r="S41" s="42" t="s">
        <v>92</v>
      </c>
      <c r="T41" s="253"/>
    </row>
    <row r="42" spans="1:20" ht="18" customHeight="1">
      <c r="A42" s="292" t="s">
        <v>485</v>
      </c>
      <c r="B42" s="292"/>
      <c r="C42" s="292"/>
      <c r="D42" s="41"/>
      <c r="E42" s="41"/>
      <c r="F42" s="40"/>
      <c r="G42" s="40"/>
      <c r="H42" s="40"/>
      <c r="I42" s="40"/>
      <c r="J42" s="40"/>
      <c r="K42" s="40"/>
      <c r="L42" s="40"/>
      <c r="M42" s="40"/>
      <c r="N42" s="40"/>
      <c r="O42" s="40"/>
      <c r="P42" s="40"/>
      <c r="Q42" s="40"/>
      <c r="R42" s="40"/>
      <c r="S42" s="39"/>
      <c r="T42" s="254"/>
    </row>
    <row r="43" spans="1:20" ht="51" customHeight="1">
      <c r="A43" s="293" t="s">
        <v>385</v>
      </c>
      <c r="B43" s="294"/>
      <c r="C43" s="295"/>
      <c r="D43" s="38" t="s">
        <v>223</v>
      </c>
      <c r="E43" s="35" t="s">
        <v>5</v>
      </c>
      <c r="F43" s="36">
        <v>0.2</v>
      </c>
      <c r="G43" s="37">
        <v>0.5</v>
      </c>
      <c r="H43" s="37">
        <v>0.5</v>
      </c>
      <c r="I43" s="37"/>
      <c r="J43" s="37"/>
      <c r="K43" s="37"/>
      <c r="L43" s="37"/>
      <c r="M43" s="37"/>
      <c r="N43" s="37"/>
      <c r="O43" s="37"/>
      <c r="P43" s="37"/>
      <c r="Q43" s="37"/>
      <c r="R43" s="36"/>
      <c r="S43" s="28">
        <f>SUM(G43:R43)</f>
        <v>1</v>
      </c>
      <c r="T43" s="192" t="s">
        <v>486</v>
      </c>
    </row>
    <row r="44" spans="1:20" ht="117.6" customHeight="1">
      <c r="A44" s="293" t="s">
        <v>467</v>
      </c>
      <c r="B44" s="294"/>
      <c r="C44" s="295"/>
      <c r="D44" s="193" t="s">
        <v>487</v>
      </c>
      <c r="E44" s="35" t="s">
        <v>5</v>
      </c>
      <c r="F44" s="36">
        <v>0.2</v>
      </c>
      <c r="G44" s="37"/>
      <c r="H44" s="37">
        <v>0.25</v>
      </c>
      <c r="I44" s="37">
        <v>0.5</v>
      </c>
      <c r="J44" s="37">
        <v>0.25</v>
      </c>
      <c r="K44" s="37"/>
      <c r="L44" s="37"/>
      <c r="M44" s="37"/>
      <c r="N44" s="37"/>
      <c r="O44" s="37"/>
      <c r="P44" s="37"/>
      <c r="Q44" s="37"/>
      <c r="R44" s="36"/>
      <c r="S44" s="28">
        <f>SUM(G44:R44)</f>
        <v>1</v>
      </c>
      <c r="T44" s="189" t="s">
        <v>488</v>
      </c>
    </row>
    <row r="45" spans="1:20" ht="159" customHeight="1">
      <c r="A45" s="296" t="s">
        <v>470</v>
      </c>
      <c r="B45" s="297"/>
      <c r="C45" s="298"/>
      <c r="D45" s="193" t="s">
        <v>471</v>
      </c>
      <c r="E45" s="31" t="s">
        <v>5</v>
      </c>
      <c r="F45" s="36">
        <v>0.2</v>
      </c>
      <c r="G45" s="37"/>
      <c r="H45" s="37"/>
      <c r="I45" s="37"/>
      <c r="J45" s="37">
        <v>0.25</v>
      </c>
      <c r="K45" s="37">
        <v>0.25</v>
      </c>
      <c r="L45" s="37">
        <v>0.25</v>
      </c>
      <c r="M45" s="37">
        <v>0.25</v>
      </c>
      <c r="N45" s="37"/>
      <c r="O45" s="37"/>
      <c r="P45" s="37"/>
      <c r="Q45" s="37"/>
      <c r="R45" s="36"/>
      <c r="S45" s="28">
        <f>SUM(G45:R45)</f>
        <v>1</v>
      </c>
      <c r="T45" s="188" t="s">
        <v>489</v>
      </c>
    </row>
    <row r="46" spans="1:20" s="33" customFormat="1" ht="94.5" customHeight="1">
      <c r="A46" s="296" t="s">
        <v>473</v>
      </c>
      <c r="B46" s="297"/>
      <c r="C46" s="298"/>
      <c r="D46" s="193" t="s">
        <v>490</v>
      </c>
      <c r="E46" s="31" t="s">
        <v>5</v>
      </c>
      <c r="F46" s="36">
        <v>0.3</v>
      </c>
      <c r="G46" s="37"/>
      <c r="H46" s="37"/>
      <c r="I46" s="37"/>
      <c r="J46" s="37"/>
      <c r="K46" s="37"/>
      <c r="L46" s="37"/>
      <c r="M46" s="37">
        <v>0.25</v>
      </c>
      <c r="N46" s="37">
        <v>0.25</v>
      </c>
      <c r="O46" s="37">
        <v>0.25</v>
      </c>
      <c r="P46" s="37">
        <v>0.25</v>
      </c>
      <c r="Q46" s="37"/>
      <c r="R46" s="36"/>
      <c r="S46" s="28">
        <f>SUM(G46:R46)</f>
        <v>1</v>
      </c>
      <c r="T46" s="194" t="s">
        <v>491</v>
      </c>
    </row>
    <row r="47" spans="1:20" ht="18" customHeight="1">
      <c r="A47" s="296" t="s">
        <v>106</v>
      </c>
      <c r="B47" s="297"/>
      <c r="C47" s="298"/>
      <c r="D47" s="32" t="s">
        <v>107</v>
      </c>
      <c r="E47" s="31" t="s">
        <v>5</v>
      </c>
      <c r="F47" s="36">
        <v>0.1</v>
      </c>
      <c r="G47" s="37"/>
      <c r="H47" s="37"/>
      <c r="I47" s="37"/>
      <c r="J47" s="37"/>
      <c r="K47" s="37"/>
      <c r="L47" s="37"/>
      <c r="M47" s="37"/>
      <c r="N47" s="37"/>
      <c r="O47" s="37"/>
      <c r="P47" s="37"/>
      <c r="Q47" s="37">
        <v>0.5</v>
      </c>
      <c r="R47" s="36">
        <v>0.5</v>
      </c>
      <c r="S47" s="28">
        <f>SUM(G47:R47)</f>
        <v>1</v>
      </c>
      <c r="T47" s="231" t="s">
        <v>108</v>
      </c>
    </row>
    <row r="48" spans="1:20" ht="18" hidden="1" customHeight="1">
      <c r="A48" s="299"/>
      <c r="B48" s="297"/>
      <c r="C48" s="298"/>
      <c r="D48" s="27"/>
      <c r="E48" s="27"/>
      <c r="F48" s="26"/>
      <c r="G48" s="25"/>
      <c r="H48" s="25"/>
      <c r="I48" s="25"/>
      <c r="J48" s="25"/>
      <c r="K48" s="25"/>
      <c r="L48" s="25"/>
      <c r="M48" s="25"/>
      <c r="N48" s="25"/>
      <c r="O48" s="25"/>
      <c r="P48" s="25"/>
      <c r="Q48" s="25"/>
      <c r="R48" s="25"/>
      <c r="S48" s="24"/>
      <c r="T48" s="186"/>
    </row>
    <row r="49" spans="1:20" ht="18" hidden="1" customHeight="1">
      <c r="A49" s="299"/>
      <c r="B49" s="297"/>
      <c r="C49" s="298"/>
      <c r="D49" s="27"/>
      <c r="E49" s="27"/>
      <c r="F49" s="26"/>
      <c r="G49" s="25"/>
      <c r="H49" s="25"/>
      <c r="I49" s="25"/>
      <c r="J49" s="25"/>
      <c r="K49" s="25"/>
      <c r="L49" s="25"/>
      <c r="M49" s="25"/>
      <c r="N49" s="25"/>
      <c r="O49" s="25"/>
      <c r="P49" s="25"/>
      <c r="Q49" s="25"/>
      <c r="R49" s="25"/>
      <c r="S49" s="24"/>
      <c r="T49" s="182"/>
    </row>
    <row r="50" spans="1:20" ht="18" hidden="1" customHeight="1">
      <c r="A50" s="300"/>
      <c r="B50" s="301"/>
      <c r="C50" s="302"/>
      <c r="D50" s="23"/>
      <c r="E50" s="22"/>
      <c r="F50" s="21"/>
      <c r="G50" s="20"/>
      <c r="H50" s="20"/>
      <c r="I50" s="20"/>
      <c r="J50" s="20"/>
      <c r="K50" s="20"/>
      <c r="L50" s="20"/>
      <c r="M50" s="20"/>
      <c r="N50" s="20"/>
      <c r="O50" s="20"/>
      <c r="P50" s="20"/>
      <c r="Q50" s="20"/>
      <c r="R50" s="20"/>
      <c r="S50" s="19"/>
      <c r="T50" s="182"/>
    </row>
    <row r="51" spans="1:20" ht="18" customHeight="1">
      <c r="A51" s="277" t="s">
        <v>92</v>
      </c>
      <c r="B51" s="278"/>
      <c r="C51" s="279"/>
      <c r="D51" s="18"/>
      <c r="E51" s="18"/>
      <c r="F51" s="17">
        <f>SUM(F42:F50)</f>
        <v>1.0000000000000002</v>
      </c>
      <c r="G51" s="17">
        <f t="shared" ref="G51:O51" si="0">(G42*$F$42)+(G43*$F$43)+(G44*$F$44)+(G45*$F$45)+(G46*$F$46)+(G47*$F$47)+(G48*$F$48)+(G49*$F$49)+(G50*$F$50)</f>
        <v>0.1</v>
      </c>
      <c r="H51" s="17">
        <f t="shared" si="0"/>
        <v>0.15000000000000002</v>
      </c>
      <c r="I51" s="17">
        <f t="shared" si="0"/>
        <v>0.1</v>
      </c>
      <c r="J51" s="17">
        <f t="shared" si="0"/>
        <v>0.1</v>
      </c>
      <c r="K51" s="17">
        <f t="shared" si="0"/>
        <v>0.05</v>
      </c>
      <c r="L51" s="17">
        <f t="shared" si="0"/>
        <v>0.05</v>
      </c>
      <c r="M51" s="17">
        <f t="shared" si="0"/>
        <v>0.125</v>
      </c>
      <c r="N51" s="129">
        <f t="shared" si="0"/>
        <v>7.4999999999999997E-2</v>
      </c>
      <c r="O51" s="129">
        <f t="shared" si="0"/>
        <v>7.4999999999999997E-2</v>
      </c>
      <c r="P51" s="129">
        <f>(P42*$F$42)+(P43*$F$43)+(P44*$F$44)+(O45*$F$45)+(P46*$F$46)+(P47*$F$47)+(P48*$F$48)+(P49*$F$49)+(P50*$F$50)</f>
        <v>7.4999999999999997E-2</v>
      </c>
      <c r="Q51" s="17">
        <f>(Q42*$F$42)+(Q43*$F$43)+(Q44*$F$44)+(P45*$F$45)+(Q46*$F$46)+(Q47*$F$47)+(Q48*$F$48)+(Q49*$F$49)+(Q50*$F$50)</f>
        <v>0.05</v>
      </c>
      <c r="R51" s="17">
        <f>(R42*$F$42)+(R43*$F$43)+(R44*$F$44)+(Q45*$F$45)+(R46*$F$46)+(R47*$F$47)+(R48*$F$48)+(R49*$F$49)+(R50*$F$50)</f>
        <v>0.05</v>
      </c>
      <c r="S51" s="177"/>
      <c r="T51" s="230"/>
    </row>
    <row r="52" spans="1:20" ht="18" customHeight="1">
      <c r="A52" s="277" t="s">
        <v>109</v>
      </c>
      <c r="B52" s="278"/>
      <c r="C52" s="279"/>
      <c r="D52" s="18"/>
      <c r="E52" s="18" t="s">
        <v>110</v>
      </c>
      <c r="F52" s="17">
        <f>SUM(F42:F50)</f>
        <v>1.0000000000000002</v>
      </c>
      <c r="G52" s="17">
        <f>G51</f>
        <v>0.1</v>
      </c>
      <c r="H52" s="17">
        <f t="shared" ref="H52:R52" si="1">G52+H51</f>
        <v>0.25</v>
      </c>
      <c r="I52" s="17">
        <f t="shared" si="1"/>
        <v>0.35</v>
      </c>
      <c r="J52" s="17">
        <f t="shared" si="1"/>
        <v>0.44999999999999996</v>
      </c>
      <c r="K52" s="17">
        <f t="shared" si="1"/>
        <v>0.49999999999999994</v>
      </c>
      <c r="L52" s="17">
        <f t="shared" si="1"/>
        <v>0.54999999999999993</v>
      </c>
      <c r="M52" s="17">
        <f t="shared" si="1"/>
        <v>0.67499999999999993</v>
      </c>
      <c r="N52" s="17">
        <f t="shared" si="1"/>
        <v>0.74999999999999989</v>
      </c>
      <c r="O52" s="17">
        <f t="shared" si="1"/>
        <v>0.82499999999999984</v>
      </c>
      <c r="P52" s="17">
        <f t="shared" si="1"/>
        <v>0.8999999999999998</v>
      </c>
      <c r="Q52" s="17">
        <f t="shared" si="1"/>
        <v>0.94999999999999984</v>
      </c>
      <c r="R52" s="17">
        <f t="shared" si="1"/>
        <v>0.99999999999999989</v>
      </c>
      <c r="S52" s="176"/>
      <c r="T52" s="182"/>
    </row>
    <row r="53" spans="1:20" ht="18.75">
      <c r="A53" s="280" t="s">
        <v>111</v>
      </c>
      <c r="B53" s="281"/>
      <c r="S53" s="9"/>
    </row>
    <row r="54" spans="1:20" ht="34.9" customHeight="1">
      <c r="A54" s="282" t="s">
        <v>112</v>
      </c>
      <c r="B54" s="283"/>
      <c r="C54" s="15" t="s">
        <v>113</v>
      </c>
      <c r="D54" s="284" t="s">
        <v>114</v>
      </c>
      <c r="E54" s="285"/>
      <c r="F54" s="284" t="s">
        <v>115</v>
      </c>
      <c r="G54" s="285"/>
      <c r="H54" s="284" t="s">
        <v>116</v>
      </c>
      <c r="I54" s="286"/>
      <c r="J54" s="286"/>
      <c r="K54" s="286"/>
      <c r="L54" s="286"/>
      <c r="M54" s="286"/>
      <c r="N54" s="286"/>
      <c r="O54" s="286"/>
      <c r="P54" s="286"/>
      <c r="Q54" s="286"/>
      <c r="R54" s="286"/>
      <c r="S54" s="285"/>
    </row>
    <row r="55" spans="1:20" ht="18" customHeight="1">
      <c r="A55" s="14" t="s">
        <v>399</v>
      </c>
      <c r="B55" s="13"/>
      <c r="C55" s="12" t="s">
        <v>400</v>
      </c>
      <c r="D55" s="287" t="s">
        <v>119</v>
      </c>
      <c r="E55" s="288"/>
      <c r="F55" s="289" t="s">
        <v>120</v>
      </c>
      <c r="G55" s="290"/>
      <c r="H55" s="287" t="s">
        <v>492</v>
      </c>
      <c r="I55" s="291"/>
      <c r="J55" s="291"/>
      <c r="K55" s="291"/>
      <c r="L55" s="291"/>
      <c r="M55" s="291"/>
      <c r="N55" s="291"/>
      <c r="O55" s="291"/>
      <c r="P55" s="291"/>
      <c r="Q55" s="291"/>
      <c r="R55" s="291"/>
      <c r="S55" s="288"/>
    </row>
    <row r="56" spans="1:20" ht="15.75">
      <c r="A56" s="255"/>
      <c r="B56" s="256"/>
      <c r="C56" s="11"/>
      <c r="D56" s="257"/>
      <c r="E56" s="258"/>
      <c r="F56" s="259"/>
      <c r="G56" s="260"/>
      <c r="H56" s="261"/>
      <c r="I56" s="262"/>
      <c r="J56" s="262"/>
      <c r="K56" s="262"/>
      <c r="L56" s="262"/>
      <c r="M56" s="262"/>
      <c r="N56" s="262"/>
      <c r="O56" s="262"/>
      <c r="P56" s="262"/>
      <c r="Q56" s="262"/>
      <c r="R56" s="262"/>
      <c r="S56" s="263"/>
    </row>
    <row r="57" spans="1:20" ht="18" customHeight="1">
      <c r="A57" s="264" t="s">
        <v>123</v>
      </c>
      <c r="B57" s="265"/>
      <c r="C57" s="10"/>
      <c r="S57" s="9"/>
    </row>
    <row r="58" spans="1:20" ht="18" customHeight="1">
      <c r="A58" s="266" t="s">
        <v>124</v>
      </c>
      <c r="B58" s="267"/>
      <c r="C58" s="8" t="s">
        <v>125</v>
      </c>
      <c r="D58" s="272" t="s">
        <v>126</v>
      </c>
      <c r="E58" s="273"/>
      <c r="F58" s="273"/>
      <c r="G58" s="274"/>
      <c r="H58" s="272" t="s">
        <v>127</v>
      </c>
      <c r="I58" s="275"/>
      <c r="J58" s="275"/>
      <c r="K58" s="275"/>
      <c r="L58" s="275"/>
      <c r="M58" s="275"/>
      <c r="N58" s="275"/>
      <c r="O58" s="275"/>
      <c r="P58" s="275"/>
      <c r="Q58" s="275"/>
      <c r="R58" s="275"/>
      <c r="S58" s="276"/>
    </row>
    <row r="59" spans="1:20" ht="18" customHeight="1">
      <c r="A59" s="268"/>
      <c r="B59" s="269"/>
      <c r="C59" s="5"/>
      <c r="D59" s="244"/>
      <c r="E59" s="245"/>
      <c r="F59" s="245"/>
      <c r="G59" s="246"/>
      <c r="H59" s="244"/>
      <c r="I59" s="245"/>
      <c r="J59" s="245"/>
      <c r="K59" s="245"/>
      <c r="L59" s="245"/>
      <c r="M59" s="245"/>
      <c r="N59" s="245"/>
      <c r="O59" s="245"/>
      <c r="P59" s="245"/>
      <c r="Q59" s="245"/>
      <c r="R59" s="245"/>
      <c r="S59" s="247"/>
    </row>
    <row r="60" spans="1:20" ht="31.9" customHeight="1">
      <c r="A60" s="270"/>
      <c r="B60" s="271"/>
      <c r="C60" s="3"/>
      <c r="D60" s="248"/>
      <c r="E60" s="249"/>
      <c r="F60" s="249"/>
      <c r="G60" s="250"/>
      <c r="H60" s="248"/>
      <c r="I60" s="249"/>
      <c r="J60" s="249"/>
      <c r="K60" s="249"/>
      <c r="L60" s="249"/>
      <c r="M60" s="249"/>
      <c r="N60" s="249"/>
      <c r="O60" s="249"/>
      <c r="P60" s="249"/>
      <c r="Q60" s="249"/>
      <c r="R60" s="249"/>
      <c r="S60" s="251"/>
    </row>
    <row r="61" spans="1:20" ht="28.9" customHeight="1">
      <c r="A61" s="233" t="s">
        <v>132</v>
      </c>
      <c r="B61" s="234"/>
      <c r="C61" s="7" t="s">
        <v>133</v>
      </c>
      <c r="D61" s="6" t="s">
        <v>134</v>
      </c>
      <c r="E61" s="239" t="s">
        <v>135</v>
      </c>
      <c r="F61" s="240"/>
      <c r="G61" s="241"/>
      <c r="H61" s="242" t="s">
        <v>136</v>
      </c>
      <c r="I61" s="242"/>
      <c r="J61" s="242"/>
      <c r="K61" s="242"/>
      <c r="L61" s="242"/>
      <c r="M61" s="242"/>
      <c r="N61" s="242"/>
      <c r="O61" s="242"/>
      <c r="P61" s="242"/>
      <c r="Q61" s="242"/>
      <c r="R61" s="242"/>
      <c r="S61" s="243"/>
    </row>
    <row r="62" spans="1:20" ht="18" customHeight="1">
      <c r="A62" s="235"/>
      <c r="B62" s="236"/>
      <c r="C62" s="5" t="s">
        <v>137</v>
      </c>
      <c r="D62" s="4">
        <v>1</v>
      </c>
      <c r="E62" s="244" t="s">
        <v>119</v>
      </c>
      <c r="F62" s="245"/>
      <c r="G62" s="246"/>
      <c r="H62" s="244" t="s">
        <v>402</v>
      </c>
      <c r="I62" s="245"/>
      <c r="J62" s="245"/>
      <c r="K62" s="245"/>
      <c r="L62" s="245"/>
      <c r="M62" s="245"/>
      <c r="N62" s="245"/>
      <c r="O62" s="245"/>
      <c r="P62" s="245"/>
      <c r="Q62" s="245"/>
      <c r="R62" s="245"/>
      <c r="S62" s="247"/>
    </row>
    <row r="63" spans="1:20" ht="18" customHeight="1">
      <c r="A63" s="237"/>
      <c r="B63" s="238"/>
      <c r="C63" s="3" t="s">
        <v>139</v>
      </c>
      <c r="D63" s="2">
        <v>6</v>
      </c>
      <c r="E63" s="248" t="s">
        <v>119</v>
      </c>
      <c r="F63" s="249"/>
      <c r="G63" s="250"/>
      <c r="H63" s="248" t="s">
        <v>402</v>
      </c>
      <c r="I63" s="249"/>
      <c r="J63" s="249"/>
      <c r="K63" s="249"/>
      <c r="L63" s="249"/>
      <c r="M63" s="249"/>
      <c r="N63" s="249"/>
      <c r="O63" s="249"/>
      <c r="P63" s="249"/>
      <c r="Q63" s="249"/>
      <c r="R63" s="249"/>
      <c r="S63" s="251"/>
    </row>
  </sheetData>
  <mergeCells count="142">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B12:S12"/>
    <mergeCell ref="B13:S13"/>
    <mergeCell ref="C14:S14"/>
    <mergeCell ref="A15:A17"/>
    <mergeCell ref="B15:S15"/>
    <mergeCell ref="A18:A20"/>
    <mergeCell ref="G18:I20"/>
    <mergeCell ref="G21:J21"/>
    <mergeCell ref="K21:N21"/>
    <mergeCell ref="O21:S21"/>
    <mergeCell ref="A22:F22"/>
    <mergeCell ref="G22:J22"/>
    <mergeCell ref="K22:N22"/>
    <mergeCell ref="O22:S22"/>
    <mergeCell ref="A23:F23"/>
    <mergeCell ref="G23:J23"/>
    <mergeCell ref="K23:N23"/>
    <mergeCell ref="O23:S23"/>
    <mergeCell ref="A24:F24"/>
    <mergeCell ref="G24:J24"/>
    <mergeCell ref="K24:N24"/>
    <mergeCell ref="O24:S24"/>
    <mergeCell ref="A25:F25"/>
    <mergeCell ref="G25:J25"/>
    <mergeCell ref="K25:N25"/>
    <mergeCell ref="O25:S25"/>
    <mergeCell ref="A27:B27"/>
    <mergeCell ref="C27:D27"/>
    <mergeCell ref="E27:F27"/>
    <mergeCell ref="G27:J27"/>
    <mergeCell ref="K27:N27"/>
    <mergeCell ref="O27:S27"/>
    <mergeCell ref="A28:B30"/>
    <mergeCell ref="C28:D28"/>
    <mergeCell ref="E28:F28"/>
    <mergeCell ref="G28:J30"/>
    <mergeCell ref="K28:N28"/>
    <mergeCell ref="O28:S28"/>
    <mergeCell ref="C29:D29"/>
    <mergeCell ref="E29:F29"/>
    <mergeCell ref="K29:N29"/>
    <mergeCell ref="O29:S29"/>
    <mergeCell ref="C30:D30"/>
    <mergeCell ref="E30:F30"/>
    <mergeCell ref="K30:N30"/>
    <mergeCell ref="O30:S30"/>
    <mergeCell ref="A32:B32"/>
    <mergeCell ref="C32:D32"/>
    <mergeCell ref="E32:F32"/>
    <mergeCell ref="G32:J32"/>
    <mergeCell ref="K32:N32"/>
    <mergeCell ref="O32:S32"/>
    <mergeCell ref="A33:B35"/>
    <mergeCell ref="C33:D33"/>
    <mergeCell ref="E33:F33"/>
    <mergeCell ref="G33:J35"/>
    <mergeCell ref="K33:N33"/>
    <mergeCell ref="O33:S33"/>
    <mergeCell ref="C34:D34"/>
    <mergeCell ref="E34:F34"/>
    <mergeCell ref="K34:N34"/>
    <mergeCell ref="O34:S34"/>
    <mergeCell ref="C35:D35"/>
    <mergeCell ref="E35:F35"/>
    <mergeCell ref="K35:N35"/>
    <mergeCell ref="O35:S35"/>
    <mergeCell ref="A36:B36"/>
    <mergeCell ref="A37:B38"/>
    <mergeCell ref="C37:E37"/>
    <mergeCell ref="F37:G38"/>
    <mergeCell ref="H37:S37"/>
    <mergeCell ref="C38:E38"/>
    <mergeCell ref="H38:S38"/>
    <mergeCell ref="A39:B39"/>
    <mergeCell ref="A40:C41"/>
    <mergeCell ref="D40:D41"/>
    <mergeCell ref="E40:E41"/>
    <mergeCell ref="F40:F41"/>
    <mergeCell ref="G40:S40"/>
    <mergeCell ref="D54:E54"/>
    <mergeCell ref="F54:G54"/>
    <mergeCell ref="H54:S54"/>
    <mergeCell ref="D55:E55"/>
    <mergeCell ref="F55:G55"/>
    <mergeCell ref="H55:S55"/>
    <mergeCell ref="A42:C42"/>
    <mergeCell ref="A43:C43"/>
    <mergeCell ref="A44:C44"/>
    <mergeCell ref="A45:C45"/>
    <mergeCell ref="A46:C46"/>
    <mergeCell ref="A47:C47"/>
    <mergeCell ref="A48:C48"/>
    <mergeCell ref="A49:C49"/>
    <mergeCell ref="A50:C50"/>
    <mergeCell ref="A61:B63"/>
    <mergeCell ref="E61:G61"/>
    <mergeCell ref="H61:S61"/>
    <mergeCell ref="E62:G62"/>
    <mergeCell ref="H62:S62"/>
    <mergeCell ref="E63:G63"/>
    <mergeCell ref="H63:S63"/>
    <mergeCell ref="T40:T42"/>
    <mergeCell ref="A56:B56"/>
    <mergeCell ref="D56:E56"/>
    <mergeCell ref="F56:G56"/>
    <mergeCell ref="H56:S56"/>
    <mergeCell ref="A57:B57"/>
    <mergeCell ref="A58:B60"/>
    <mergeCell ref="D58:G58"/>
    <mergeCell ref="H58:S58"/>
    <mergeCell ref="D59:G59"/>
    <mergeCell ref="H59:S59"/>
    <mergeCell ref="D60:G60"/>
    <mergeCell ref="H60:S60"/>
    <mergeCell ref="A51:C51"/>
    <mergeCell ref="A52:C52"/>
    <mergeCell ref="A53:B53"/>
    <mergeCell ref="A54:B54"/>
  </mergeCells>
  <printOptions horizontalCentered="1"/>
  <pageMargins left="0.39370078740157483" right="0" top="0.74803149606299213" bottom="0.74803149606299213" header="0.31496062992125984" footer="0.31496062992125984"/>
  <pageSetup paperSize="9" scale="51" fitToWidth="0" fitToHeight="0" orientation="portrait" horizontalDpi="1200" verticalDpi="1200"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8"/>
  <sheetViews>
    <sheetView showGridLines="0" showWhiteSpace="0" view="pageBreakPreview" zoomScale="110" zoomScaleNormal="100" zoomScaleSheetLayoutView="110" zoomScalePageLayoutView="85" workbookViewId="0">
      <selection activeCell="F2" sqref="F2:J4"/>
    </sheetView>
  </sheetViews>
  <sheetFormatPr defaultColWidth="8.625" defaultRowHeight="18" customHeight="1"/>
  <cols>
    <col min="1" max="1" width="19.625" style="1" customWidth="1"/>
    <col min="2" max="2" width="3.125" style="1" customWidth="1"/>
    <col min="3" max="3" width="22.875" style="1" customWidth="1"/>
    <col min="4" max="4" width="22.125" style="1" customWidth="1"/>
    <col min="5" max="5" width="10.625" style="1" bestFit="1" customWidth="1"/>
    <col min="6" max="6" width="6.125" style="1" customWidth="1"/>
    <col min="7" max="7" width="4.875" style="1" customWidth="1"/>
    <col min="8" max="15" width="4.25" style="1" customWidth="1"/>
    <col min="16" max="18" width="4.5" style="1" bestFit="1" customWidth="1"/>
    <col min="19" max="19" width="5.75" style="1" customWidth="1"/>
    <col min="20" max="20" width="38.87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140</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141</v>
      </c>
      <c r="C8" s="450"/>
      <c r="D8" s="450"/>
      <c r="E8" s="451"/>
      <c r="F8" s="435" t="s">
        <v>9</v>
      </c>
      <c r="G8" s="449"/>
      <c r="H8" s="447" t="s">
        <v>142</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513" t="s">
        <v>143</v>
      </c>
      <c r="C10" s="421"/>
      <c r="D10" s="421"/>
      <c r="E10" s="421"/>
      <c r="F10" s="422"/>
      <c r="G10" s="422"/>
      <c r="H10" s="421"/>
      <c r="I10" s="421"/>
      <c r="J10" s="421"/>
      <c r="K10" s="421"/>
      <c r="L10" s="421"/>
      <c r="M10" s="421"/>
      <c r="N10" s="421"/>
      <c r="O10" s="421"/>
      <c r="P10" s="421"/>
      <c r="Q10" s="421"/>
      <c r="R10" s="421"/>
      <c r="S10" s="423"/>
    </row>
    <row r="11" spans="1:19" ht="18" customHeight="1">
      <c r="A11" s="85" t="s">
        <v>13</v>
      </c>
      <c r="B11" s="514" t="s">
        <v>144</v>
      </c>
      <c r="C11" s="421"/>
      <c r="D11" s="421"/>
      <c r="E11" s="421"/>
      <c r="F11" s="421"/>
      <c r="G11" s="421"/>
      <c r="H11" s="421"/>
      <c r="I11" s="421"/>
      <c r="J11" s="421"/>
      <c r="K11" s="421"/>
      <c r="L11" s="421"/>
      <c r="M11" s="421"/>
      <c r="N11" s="421"/>
      <c r="O11" s="421"/>
      <c r="P11" s="421"/>
      <c r="Q11" s="421"/>
      <c r="R11" s="421"/>
      <c r="S11" s="423"/>
    </row>
    <row r="12" spans="1:19" ht="18" customHeight="1">
      <c r="A12" s="448" t="s">
        <v>15</v>
      </c>
      <c r="B12" s="516" t="s">
        <v>145</v>
      </c>
      <c r="C12" s="428"/>
      <c r="D12" s="428"/>
      <c r="E12" s="428"/>
      <c r="F12" s="428"/>
      <c r="G12" s="428"/>
      <c r="H12" s="428"/>
      <c r="I12" s="428"/>
      <c r="J12" s="428"/>
      <c r="K12" s="428"/>
      <c r="L12" s="428"/>
      <c r="M12" s="428"/>
      <c r="N12" s="428"/>
      <c r="O12" s="428"/>
      <c r="P12" s="428"/>
      <c r="Q12" s="428"/>
      <c r="R12" s="428"/>
      <c r="S12" s="429"/>
    </row>
    <row r="13" spans="1:19" ht="18" customHeight="1">
      <c r="A13" s="515"/>
      <c r="B13" s="517"/>
      <c r="C13" s="518"/>
      <c r="D13" s="518"/>
      <c r="E13" s="518"/>
      <c r="F13" s="518"/>
      <c r="G13" s="518"/>
      <c r="H13" s="518"/>
      <c r="I13" s="518"/>
      <c r="J13" s="518"/>
      <c r="K13" s="518"/>
      <c r="L13" s="518"/>
      <c r="M13" s="518"/>
      <c r="N13" s="518"/>
      <c r="O13" s="518"/>
      <c r="P13" s="518"/>
      <c r="Q13" s="518"/>
      <c r="R13" s="518"/>
      <c r="S13" s="519"/>
    </row>
    <row r="14" spans="1:19" ht="18" customHeight="1">
      <c r="A14" s="85" t="s">
        <v>17</v>
      </c>
      <c r="B14" s="421" t="s">
        <v>146</v>
      </c>
      <c r="C14" s="421"/>
      <c r="D14" s="421"/>
      <c r="E14" s="421"/>
      <c r="F14" s="421"/>
      <c r="G14" s="421"/>
      <c r="H14" s="421"/>
      <c r="I14" s="421"/>
      <c r="J14" s="421"/>
      <c r="K14" s="421"/>
      <c r="L14" s="421"/>
      <c r="M14" s="421"/>
      <c r="N14" s="421"/>
      <c r="O14" s="421"/>
      <c r="P14" s="421"/>
      <c r="Q14" s="421"/>
      <c r="R14" s="421"/>
      <c r="S14" s="423"/>
    </row>
    <row r="15" spans="1:19" ht="18" customHeight="1">
      <c r="A15" s="50" t="s">
        <v>19</v>
      </c>
      <c r="B15" s="44"/>
      <c r="C15" s="370"/>
      <c r="D15" s="370"/>
      <c r="E15" s="370"/>
      <c r="F15" s="370"/>
      <c r="G15" s="370"/>
      <c r="H15" s="370"/>
      <c r="I15" s="370"/>
      <c r="J15" s="370"/>
      <c r="K15" s="370"/>
      <c r="L15" s="370"/>
      <c r="M15" s="370"/>
      <c r="N15" s="370"/>
      <c r="O15" s="370"/>
      <c r="P15" s="370"/>
      <c r="Q15" s="370"/>
      <c r="R15" s="370"/>
      <c r="S15" s="520"/>
    </row>
    <row r="16" spans="1:19" ht="18" customHeight="1">
      <c r="A16" s="433" t="s">
        <v>20</v>
      </c>
      <c r="B16" s="521" t="s">
        <v>147</v>
      </c>
      <c r="C16" s="522"/>
      <c r="D16" s="522"/>
      <c r="E16" s="522"/>
      <c r="F16" s="522"/>
      <c r="G16" s="522"/>
      <c r="H16" s="522"/>
      <c r="I16" s="522"/>
      <c r="J16" s="522"/>
      <c r="K16" s="522"/>
      <c r="L16" s="522"/>
      <c r="M16" s="522"/>
      <c r="N16" s="522"/>
      <c r="O16" s="522"/>
      <c r="P16" s="522"/>
      <c r="Q16" s="522"/>
      <c r="R16" s="522"/>
      <c r="S16" s="523"/>
    </row>
    <row r="17" spans="1:19" ht="18" customHeight="1">
      <c r="A17" s="434"/>
      <c r="B17" s="524" t="s">
        <v>148</v>
      </c>
      <c r="C17" s="525"/>
      <c r="D17" s="525"/>
      <c r="E17" s="525"/>
      <c r="F17" s="525"/>
      <c r="G17" s="525"/>
      <c r="H17" s="525"/>
      <c r="I17" s="525"/>
      <c r="J17" s="525"/>
      <c r="K17" s="525"/>
      <c r="L17" s="525"/>
      <c r="M17" s="525"/>
      <c r="N17" s="525"/>
      <c r="O17" s="525"/>
      <c r="P17" s="525"/>
      <c r="Q17" s="525"/>
      <c r="R17" s="525"/>
      <c r="S17" s="526"/>
    </row>
    <row r="18" spans="1:19" ht="18" customHeight="1">
      <c r="A18" s="435"/>
      <c r="B18" s="386" t="s">
        <v>149</v>
      </c>
      <c r="C18" s="385"/>
      <c r="D18" s="385"/>
      <c r="E18" s="385"/>
      <c r="F18" s="385"/>
      <c r="G18" s="385"/>
      <c r="H18" s="385"/>
      <c r="I18" s="385"/>
      <c r="J18" s="385"/>
      <c r="K18" s="385"/>
      <c r="L18" s="385"/>
      <c r="M18" s="385"/>
      <c r="N18" s="385"/>
      <c r="O18" s="385"/>
      <c r="P18" s="385"/>
      <c r="Q18" s="385"/>
      <c r="R18" s="385"/>
      <c r="S18" s="527"/>
    </row>
    <row r="19" spans="1:19" ht="18" customHeight="1">
      <c r="A19" s="440" t="s">
        <v>28</v>
      </c>
      <c r="B19" s="499" t="s">
        <v>150</v>
      </c>
      <c r="C19" s="500"/>
      <c r="D19" s="500"/>
      <c r="E19" s="500"/>
      <c r="F19" s="501"/>
      <c r="G19" s="441" t="s">
        <v>30</v>
      </c>
      <c r="H19" s="441"/>
      <c r="I19" s="442"/>
      <c r="J19" s="500" t="s">
        <v>151</v>
      </c>
      <c r="K19" s="500"/>
      <c r="L19" s="500"/>
      <c r="M19" s="500"/>
      <c r="N19" s="500"/>
      <c r="O19" s="500"/>
      <c r="P19" s="500"/>
      <c r="Q19" s="500"/>
      <c r="R19" s="500"/>
      <c r="S19" s="502"/>
    </row>
    <row r="20" spans="1:19" ht="18" customHeight="1">
      <c r="A20" s="440"/>
      <c r="B20" s="119" t="s">
        <v>152</v>
      </c>
      <c r="C20" s="118"/>
      <c r="D20" s="118"/>
      <c r="E20" s="118"/>
      <c r="F20" s="117"/>
      <c r="G20" s="443"/>
      <c r="H20" s="443"/>
      <c r="I20" s="444"/>
      <c r="J20" s="503" t="s">
        <v>153</v>
      </c>
      <c r="K20" s="503"/>
      <c r="L20" s="503"/>
      <c r="M20" s="503"/>
      <c r="N20" s="503"/>
      <c r="O20" s="503"/>
      <c r="P20" s="503"/>
      <c r="Q20" s="503"/>
      <c r="R20" s="503"/>
      <c r="S20" s="504"/>
    </row>
    <row r="21" spans="1:19" ht="18" customHeight="1">
      <c r="A21" s="440"/>
      <c r="B21" s="505" t="s">
        <v>154</v>
      </c>
      <c r="C21" s="506"/>
      <c r="D21" s="506"/>
      <c r="E21" s="506"/>
      <c r="F21" s="507"/>
      <c r="G21" s="443"/>
      <c r="H21" s="443"/>
      <c r="I21" s="444"/>
      <c r="J21" s="503" t="s">
        <v>155</v>
      </c>
      <c r="K21" s="503"/>
      <c r="L21" s="503"/>
      <c r="M21" s="503"/>
      <c r="N21" s="503"/>
      <c r="O21" s="503"/>
      <c r="P21" s="503"/>
      <c r="Q21" s="503"/>
      <c r="R21" s="503"/>
      <c r="S21" s="504"/>
    </row>
    <row r="22" spans="1:19" ht="18" hidden="1" customHeight="1">
      <c r="A22" s="440"/>
      <c r="B22" s="116"/>
      <c r="F22" s="115"/>
      <c r="G22" s="443"/>
      <c r="H22" s="443"/>
      <c r="I22" s="444"/>
    </row>
    <row r="23" spans="1:19" ht="18" hidden="1" customHeight="1">
      <c r="A23" s="440"/>
      <c r="B23" s="508"/>
      <c r="C23" s="509"/>
      <c r="D23" s="509"/>
      <c r="E23" s="509"/>
      <c r="F23" s="510"/>
      <c r="G23" s="443"/>
      <c r="H23" s="443"/>
      <c r="I23" s="444"/>
      <c r="J23" s="511"/>
      <c r="K23" s="511"/>
      <c r="L23" s="511"/>
      <c r="M23" s="511"/>
      <c r="N23" s="511"/>
      <c r="O23" s="511"/>
      <c r="P23" s="511"/>
      <c r="Q23" s="511"/>
      <c r="R23" s="511"/>
      <c r="S23" s="512"/>
    </row>
    <row r="24" spans="1:19" ht="18" customHeight="1">
      <c r="A24" s="95" t="s">
        <v>39</v>
      </c>
      <c r="B24" s="55"/>
      <c r="C24" s="55"/>
      <c r="D24" s="54"/>
      <c r="E24" s="54"/>
      <c r="F24" s="54"/>
      <c r="G24" s="331" t="s">
        <v>40</v>
      </c>
      <c r="H24" s="331"/>
      <c r="I24" s="331"/>
      <c r="J24" s="331"/>
      <c r="K24" s="331" t="s">
        <v>41</v>
      </c>
      <c r="L24" s="331"/>
      <c r="M24" s="331"/>
      <c r="N24" s="331"/>
      <c r="O24" s="331" t="s">
        <v>42</v>
      </c>
      <c r="P24" s="331"/>
      <c r="Q24" s="331"/>
      <c r="R24" s="331"/>
      <c r="S24" s="331"/>
    </row>
    <row r="25" spans="1:19" ht="18" customHeight="1">
      <c r="A25" s="408" t="s">
        <v>43</v>
      </c>
      <c r="B25" s="409"/>
      <c r="C25" s="409"/>
      <c r="D25" s="409"/>
      <c r="E25" s="409"/>
      <c r="F25" s="410"/>
      <c r="G25" s="411">
        <v>9600000</v>
      </c>
      <c r="H25" s="411"/>
      <c r="I25" s="411"/>
      <c r="J25" s="411"/>
      <c r="K25" s="411">
        <v>0</v>
      </c>
      <c r="L25" s="411"/>
      <c r="M25" s="411"/>
      <c r="N25" s="411"/>
      <c r="O25" s="412">
        <f>G25+K25</f>
        <v>9600000</v>
      </c>
      <c r="P25" s="412"/>
      <c r="Q25" s="412"/>
      <c r="R25" s="412"/>
      <c r="S25" s="413"/>
    </row>
    <row r="26" spans="1:19" ht="18" customHeight="1">
      <c r="A26" s="414"/>
      <c r="B26" s="415"/>
      <c r="C26" s="415"/>
      <c r="D26" s="415"/>
      <c r="E26" s="415"/>
      <c r="F26" s="416"/>
      <c r="G26" s="417">
        <v>0</v>
      </c>
      <c r="H26" s="417"/>
      <c r="I26" s="417"/>
      <c r="J26" s="417"/>
      <c r="K26" s="417">
        <v>0</v>
      </c>
      <c r="L26" s="417"/>
      <c r="M26" s="417"/>
      <c r="N26" s="418"/>
      <c r="O26" s="419">
        <f>G26+K26</f>
        <v>0</v>
      </c>
      <c r="P26" s="419"/>
      <c r="Q26" s="419"/>
      <c r="R26" s="419"/>
      <c r="S26" s="420"/>
    </row>
    <row r="27" spans="1:19" ht="18" customHeight="1">
      <c r="A27" s="391"/>
      <c r="B27" s="392"/>
      <c r="C27" s="392"/>
      <c r="D27" s="392"/>
      <c r="E27" s="392"/>
      <c r="F27" s="362"/>
      <c r="G27" s="393">
        <v>0</v>
      </c>
      <c r="H27" s="393"/>
      <c r="I27" s="393"/>
      <c r="J27" s="393"/>
      <c r="K27" s="393">
        <v>0</v>
      </c>
      <c r="L27" s="393"/>
      <c r="M27" s="393"/>
      <c r="N27" s="394"/>
      <c r="O27" s="395">
        <f>G27+K27</f>
        <v>0</v>
      </c>
      <c r="P27" s="395"/>
      <c r="Q27" s="395"/>
      <c r="R27" s="395"/>
      <c r="S27" s="396"/>
    </row>
    <row r="28" spans="1:19" ht="18" customHeight="1" thickBot="1">
      <c r="A28" s="397" t="s">
        <v>44</v>
      </c>
      <c r="B28" s="398"/>
      <c r="C28" s="398"/>
      <c r="D28" s="398"/>
      <c r="E28" s="398"/>
      <c r="F28" s="399"/>
      <c r="G28" s="400">
        <f>SUM(G25:J27)</f>
        <v>9600000</v>
      </c>
      <c r="H28" s="400"/>
      <c r="I28" s="400"/>
      <c r="J28" s="400"/>
      <c r="K28" s="401">
        <f>SUM(K25:N27)</f>
        <v>0</v>
      </c>
      <c r="L28" s="401"/>
      <c r="M28" s="401"/>
      <c r="N28" s="401"/>
      <c r="O28" s="401">
        <f>SUM(O25:S27)</f>
        <v>9600000</v>
      </c>
      <c r="P28" s="401"/>
      <c r="Q28" s="401"/>
      <c r="R28" s="401"/>
      <c r="S28" s="402"/>
    </row>
    <row r="29" spans="1:19" ht="18" customHeight="1" thickTop="1">
      <c r="A29" s="53"/>
      <c r="B29" s="52"/>
      <c r="C29" s="52"/>
      <c r="D29" s="52"/>
      <c r="E29" s="52"/>
      <c r="F29" s="52"/>
      <c r="G29" s="52"/>
      <c r="H29" s="52"/>
      <c r="I29" s="52"/>
      <c r="J29" s="52"/>
      <c r="K29" s="52"/>
      <c r="L29" s="52"/>
      <c r="M29" s="52"/>
      <c r="N29" s="52"/>
      <c r="O29" s="52"/>
      <c r="P29" s="52"/>
      <c r="Q29" s="52"/>
      <c r="R29" s="52"/>
      <c r="S29" s="51"/>
    </row>
    <row r="30" spans="1:19" ht="18" customHeight="1">
      <c r="A30" s="277" t="s">
        <v>45</v>
      </c>
      <c r="B30" s="279"/>
      <c r="C30" s="403" t="s">
        <v>46</v>
      </c>
      <c r="D30" s="404"/>
      <c r="E30" s="403" t="s">
        <v>47</v>
      </c>
      <c r="F30" s="404"/>
      <c r="G30" s="406" t="s">
        <v>45</v>
      </c>
      <c r="H30" s="404"/>
      <c r="I30" s="404"/>
      <c r="J30" s="404"/>
      <c r="K30" s="404" t="s">
        <v>46</v>
      </c>
      <c r="L30" s="404"/>
      <c r="M30" s="404"/>
      <c r="N30" s="404"/>
      <c r="O30" s="404" t="s">
        <v>47</v>
      </c>
      <c r="P30" s="404"/>
      <c r="Q30" s="404"/>
      <c r="R30" s="404"/>
      <c r="S30" s="407"/>
    </row>
    <row r="31" spans="1:19" ht="18" customHeight="1">
      <c r="A31" s="305" t="s">
        <v>48</v>
      </c>
      <c r="B31" s="306"/>
      <c r="C31" s="367" t="s">
        <v>156</v>
      </c>
      <c r="D31" s="367"/>
      <c r="E31" s="475" t="s">
        <v>157</v>
      </c>
      <c r="F31" s="476"/>
      <c r="G31" s="370" t="s">
        <v>51</v>
      </c>
      <c r="H31" s="370"/>
      <c r="I31" s="370"/>
      <c r="J31" s="370"/>
      <c r="K31" s="478" t="s">
        <v>158</v>
      </c>
      <c r="L31" s="479"/>
      <c r="M31" s="479"/>
      <c r="N31" s="480"/>
      <c r="O31" s="481" t="s">
        <v>159</v>
      </c>
      <c r="P31" s="482"/>
      <c r="Q31" s="482"/>
      <c r="R31" s="482"/>
      <c r="S31" s="483"/>
    </row>
    <row r="32" spans="1:19" ht="18" customHeight="1">
      <c r="A32" s="364"/>
      <c r="B32" s="365"/>
      <c r="C32" s="484"/>
      <c r="D32" s="484"/>
      <c r="E32" s="485"/>
      <c r="F32" s="486"/>
      <c r="G32" s="370"/>
      <c r="H32" s="370"/>
      <c r="I32" s="370"/>
      <c r="J32" s="370"/>
      <c r="K32" s="341" t="s">
        <v>160</v>
      </c>
      <c r="L32" s="342"/>
      <c r="M32" s="342"/>
      <c r="N32" s="487"/>
      <c r="O32" s="488"/>
      <c r="P32" s="489"/>
      <c r="Q32" s="489"/>
      <c r="R32" s="489"/>
      <c r="S32" s="490"/>
    </row>
    <row r="33" spans="1:20" ht="18" customHeight="1">
      <c r="A33" s="307"/>
      <c r="B33" s="308"/>
      <c r="C33" s="491"/>
      <c r="D33" s="492"/>
      <c r="E33" s="493"/>
      <c r="F33" s="494"/>
      <c r="G33" s="477"/>
      <c r="H33" s="371"/>
      <c r="I33" s="371"/>
      <c r="J33" s="372"/>
      <c r="K33" s="495"/>
      <c r="L33" s="496"/>
      <c r="M33" s="496"/>
      <c r="N33" s="496"/>
      <c r="O33" s="497"/>
      <c r="P33" s="497"/>
      <c r="Q33" s="497"/>
      <c r="R33" s="497"/>
      <c r="S33" s="498"/>
    </row>
    <row r="34" spans="1:20" ht="18" customHeight="1">
      <c r="A34" s="50" t="s">
        <v>60</v>
      </c>
      <c r="B34" s="49"/>
      <c r="C34" s="44"/>
      <c r="D34" s="44"/>
      <c r="E34" s="44"/>
      <c r="F34" s="44"/>
      <c r="G34" s="44"/>
      <c r="H34" s="44"/>
      <c r="I34" s="44"/>
      <c r="J34" s="44"/>
      <c r="K34" s="44"/>
      <c r="L34" s="44"/>
      <c r="M34" s="44"/>
      <c r="N34" s="44"/>
      <c r="O34" s="44"/>
      <c r="P34" s="44"/>
      <c r="Q34" s="44"/>
      <c r="R34" s="44"/>
      <c r="S34" s="9"/>
    </row>
    <row r="35" spans="1:20" ht="18" customHeight="1">
      <c r="A35" s="277" t="s">
        <v>45</v>
      </c>
      <c r="B35" s="279"/>
      <c r="C35" s="331" t="s">
        <v>46</v>
      </c>
      <c r="D35" s="331"/>
      <c r="E35" s="331" t="s">
        <v>47</v>
      </c>
      <c r="F35" s="331"/>
      <c r="G35" s="332" t="s">
        <v>45</v>
      </c>
      <c r="H35" s="333"/>
      <c r="I35" s="333"/>
      <c r="J35" s="333"/>
      <c r="K35" s="333" t="s">
        <v>46</v>
      </c>
      <c r="L35" s="333"/>
      <c r="M35" s="333"/>
      <c r="N35" s="333"/>
      <c r="O35" s="331" t="s">
        <v>47</v>
      </c>
      <c r="P35" s="331"/>
      <c r="Q35" s="331"/>
      <c r="R35" s="331"/>
      <c r="S35" s="334"/>
    </row>
    <row r="36" spans="1:20" ht="18" customHeight="1">
      <c r="A36" s="335" t="s">
        <v>61</v>
      </c>
      <c r="B36" s="336"/>
      <c r="C36" s="367" t="s">
        <v>161</v>
      </c>
      <c r="D36" s="367"/>
      <c r="E36" s="343" t="s">
        <v>63</v>
      </c>
      <c r="F36" s="344"/>
      <c r="G36" s="345" t="s">
        <v>64</v>
      </c>
      <c r="H36" s="345"/>
      <c r="I36" s="345"/>
      <c r="J36" s="345"/>
      <c r="K36" s="348" t="s">
        <v>52</v>
      </c>
      <c r="L36" s="349"/>
      <c r="M36" s="349"/>
      <c r="N36" s="349"/>
      <c r="O36" s="350" t="s">
        <v>162</v>
      </c>
      <c r="P36" s="351"/>
      <c r="Q36" s="351"/>
      <c r="R36" s="351"/>
      <c r="S36" s="352"/>
    </row>
    <row r="37" spans="1:20" ht="18" customHeight="1">
      <c r="A37" s="337"/>
      <c r="B37" s="338"/>
      <c r="C37" s="353"/>
      <c r="D37" s="354"/>
      <c r="E37" s="473"/>
      <c r="F37" s="474"/>
      <c r="G37" s="346"/>
      <c r="H37" s="346"/>
      <c r="I37" s="346"/>
      <c r="J37" s="346"/>
      <c r="K37" s="357" t="s">
        <v>163</v>
      </c>
      <c r="L37" s="358"/>
      <c r="M37" s="358"/>
      <c r="N37" s="359"/>
      <c r="O37" s="357"/>
      <c r="P37" s="358"/>
      <c r="Q37" s="358"/>
      <c r="R37" s="358"/>
      <c r="S37" s="360"/>
    </row>
    <row r="38" spans="1:20" ht="18" customHeight="1">
      <c r="A38" s="339"/>
      <c r="B38" s="340"/>
      <c r="C38" s="347"/>
      <c r="D38" s="314"/>
      <c r="E38" s="361"/>
      <c r="F38" s="362"/>
      <c r="G38" s="313"/>
      <c r="H38" s="347"/>
      <c r="I38" s="347"/>
      <c r="J38" s="314"/>
      <c r="K38" s="317"/>
      <c r="L38" s="318"/>
      <c r="M38" s="318"/>
      <c r="N38" s="318"/>
      <c r="O38" s="318"/>
      <c r="P38" s="317"/>
      <c r="Q38" s="317"/>
      <c r="R38" s="317"/>
      <c r="S38" s="363"/>
    </row>
    <row r="39" spans="1:20" ht="18" customHeight="1">
      <c r="A39" s="320" t="s">
        <v>66</v>
      </c>
      <c r="B39" s="304"/>
      <c r="C39" s="91"/>
      <c r="E39" s="106"/>
      <c r="F39" s="106"/>
      <c r="G39" s="106"/>
      <c r="H39" s="106"/>
      <c r="I39" s="106"/>
      <c r="J39" s="106"/>
      <c r="K39" s="106"/>
      <c r="L39" s="106"/>
      <c r="M39" s="106"/>
      <c r="N39" s="106"/>
      <c r="O39" s="106"/>
      <c r="P39" s="106"/>
      <c r="Q39" s="106"/>
      <c r="R39" s="106"/>
      <c r="S39" s="9"/>
    </row>
    <row r="40" spans="1:20" ht="18" customHeight="1">
      <c r="A40" s="305" t="s">
        <v>67</v>
      </c>
      <c r="B40" s="306"/>
      <c r="C40" s="309" t="s">
        <v>164</v>
      </c>
      <c r="D40" s="309"/>
      <c r="E40" s="310"/>
      <c r="F40" s="467" t="s">
        <v>69</v>
      </c>
      <c r="G40" s="336"/>
      <c r="H40" s="469" t="s">
        <v>165</v>
      </c>
      <c r="I40" s="315"/>
      <c r="J40" s="315"/>
      <c r="K40" s="315"/>
      <c r="L40" s="315"/>
      <c r="M40" s="315"/>
      <c r="N40" s="315"/>
      <c r="O40" s="315"/>
      <c r="P40" s="315"/>
      <c r="Q40" s="315"/>
      <c r="R40" s="315"/>
      <c r="S40" s="316"/>
    </row>
    <row r="41" spans="1:20" ht="18" customHeight="1">
      <c r="A41" s="307"/>
      <c r="B41" s="308"/>
      <c r="C41" s="385" t="s">
        <v>166</v>
      </c>
      <c r="D41" s="386"/>
      <c r="E41" s="386"/>
      <c r="F41" s="468"/>
      <c r="G41" s="340"/>
      <c r="H41" s="385" t="s">
        <v>167</v>
      </c>
      <c r="I41" s="386"/>
      <c r="J41" s="386"/>
      <c r="K41" s="386"/>
      <c r="L41" s="386"/>
      <c r="M41" s="386"/>
      <c r="N41" s="386"/>
      <c r="O41" s="386"/>
      <c r="P41" s="386"/>
      <c r="Q41" s="386"/>
      <c r="R41" s="386"/>
      <c r="S41" s="470"/>
    </row>
    <row r="42" spans="1:20" ht="18" customHeight="1">
      <c r="A42" s="320" t="s">
        <v>73</v>
      </c>
      <c r="B42" s="304"/>
      <c r="C42" s="44"/>
      <c r="S42" s="9"/>
    </row>
    <row r="43" spans="1:20" ht="18" customHeight="1">
      <c r="A43" s="471" t="s">
        <v>74</v>
      </c>
      <c r="B43" s="322"/>
      <c r="C43" s="323"/>
      <c r="D43" s="462" t="s">
        <v>75</v>
      </c>
      <c r="E43" s="328" t="s">
        <v>76</v>
      </c>
      <c r="F43" s="329" t="s">
        <v>77</v>
      </c>
      <c r="G43" s="330" t="s">
        <v>78</v>
      </c>
      <c r="H43" s="330"/>
      <c r="I43" s="330"/>
      <c r="J43" s="330"/>
      <c r="K43" s="330"/>
      <c r="L43" s="330"/>
      <c r="M43" s="330"/>
      <c r="N43" s="330"/>
      <c r="O43" s="330"/>
      <c r="P43" s="330"/>
      <c r="Q43" s="330"/>
      <c r="R43" s="330"/>
      <c r="S43" s="334"/>
      <c r="T43" s="252" t="s">
        <v>79</v>
      </c>
    </row>
    <row r="44" spans="1:20" ht="18" customHeight="1">
      <c r="A44" s="472"/>
      <c r="B44" s="325"/>
      <c r="C44" s="326"/>
      <c r="D44" s="462"/>
      <c r="E44" s="328"/>
      <c r="F44" s="329"/>
      <c r="G44" s="43" t="s">
        <v>80</v>
      </c>
      <c r="H44" s="43" t="s">
        <v>81</v>
      </c>
      <c r="I44" s="43" t="s">
        <v>82</v>
      </c>
      <c r="J44" s="43" t="s">
        <v>83</v>
      </c>
      <c r="K44" s="43" t="s">
        <v>84</v>
      </c>
      <c r="L44" s="43" t="s">
        <v>85</v>
      </c>
      <c r="M44" s="43" t="s">
        <v>86</v>
      </c>
      <c r="N44" s="43" t="s">
        <v>87</v>
      </c>
      <c r="O44" s="43" t="s">
        <v>88</v>
      </c>
      <c r="P44" s="43" t="s">
        <v>89</v>
      </c>
      <c r="Q44" s="43" t="s">
        <v>90</v>
      </c>
      <c r="R44" s="43" t="s">
        <v>91</v>
      </c>
      <c r="S44" s="42" t="s">
        <v>92</v>
      </c>
      <c r="T44" s="253"/>
    </row>
    <row r="45" spans="1:20" ht="18" customHeight="1">
      <c r="A45" s="292" t="s">
        <v>168</v>
      </c>
      <c r="B45" s="292"/>
      <c r="C45" s="465"/>
      <c r="D45" s="114"/>
      <c r="E45" s="41"/>
      <c r="F45" s="40"/>
      <c r="G45" s="40"/>
      <c r="H45" s="40"/>
      <c r="I45" s="40"/>
      <c r="J45" s="40"/>
      <c r="K45" s="40"/>
      <c r="L45" s="40"/>
      <c r="M45" s="40"/>
      <c r="N45" s="40"/>
      <c r="O45" s="40"/>
      <c r="P45" s="40"/>
      <c r="Q45" s="40"/>
      <c r="R45" s="40"/>
      <c r="S45" s="39"/>
      <c r="T45" s="254"/>
    </row>
    <row r="46" spans="1:20" ht="87.75" customHeight="1">
      <c r="A46" s="293" t="s">
        <v>169</v>
      </c>
      <c r="B46" s="294"/>
      <c r="C46" s="295"/>
      <c r="D46" s="222" t="s">
        <v>170</v>
      </c>
      <c r="E46" s="35" t="s">
        <v>171</v>
      </c>
      <c r="F46" s="36">
        <v>0.15</v>
      </c>
      <c r="G46" s="37">
        <v>0.5</v>
      </c>
      <c r="H46" s="37">
        <v>0.5</v>
      </c>
      <c r="I46" s="37"/>
      <c r="J46" s="37"/>
      <c r="K46" s="36"/>
      <c r="L46" s="36"/>
      <c r="M46" s="36"/>
      <c r="N46" s="36"/>
      <c r="O46" s="36"/>
      <c r="P46" s="36"/>
      <c r="Q46" s="36"/>
      <c r="R46" s="36"/>
      <c r="S46" s="28">
        <f t="shared" ref="S46:S51" si="0">SUM(G46:R46)</f>
        <v>1</v>
      </c>
      <c r="T46" s="187" t="s">
        <v>172</v>
      </c>
    </row>
    <row r="47" spans="1:20" ht="133.15" customHeight="1">
      <c r="A47" s="293" t="s">
        <v>173</v>
      </c>
      <c r="B47" s="294"/>
      <c r="C47" s="295"/>
      <c r="D47" s="195" t="s">
        <v>174</v>
      </c>
      <c r="E47" s="35" t="s">
        <v>175</v>
      </c>
      <c r="F47" s="36">
        <v>0.15</v>
      </c>
      <c r="G47" s="37"/>
      <c r="H47" s="37">
        <v>0.2</v>
      </c>
      <c r="I47" s="37">
        <v>0.2</v>
      </c>
      <c r="J47" s="37">
        <v>0.2</v>
      </c>
      <c r="K47" s="36">
        <v>0.2</v>
      </c>
      <c r="L47" s="36">
        <v>0.2</v>
      </c>
      <c r="M47" s="36"/>
      <c r="N47" s="36"/>
      <c r="O47" s="36"/>
      <c r="P47" s="36"/>
      <c r="Q47" s="36"/>
      <c r="R47" s="36"/>
      <c r="S47" s="28">
        <f t="shared" si="0"/>
        <v>1</v>
      </c>
      <c r="T47" s="188" t="s">
        <v>176</v>
      </c>
    </row>
    <row r="48" spans="1:20" ht="199.5" customHeight="1">
      <c r="A48" s="296" t="s">
        <v>177</v>
      </c>
      <c r="B48" s="297"/>
      <c r="C48" s="298"/>
      <c r="D48" s="195" t="s">
        <v>178</v>
      </c>
      <c r="E48" s="31" t="s">
        <v>5</v>
      </c>
      <c r="F48" s="36">
        <v>0.3</v>
      </c>
      <c r="G48" s="36"/>
      <c r="H48" s="37"/>
      <c r="I48" s="37"/>
      <c r="J48" s="37"/>
      <c r="K48" s="37"/>
      <c r="L48" s="37"/>
      <c r="M48" s="36">
        <v>0.3</v>
      </c>
      <c r="N48" s="36">
        <v>0.4</v>
      </c>
      <c r="O48" s="36">
        <v>0.3</v>
      </c>
      <c r="P48" s="36"/>
      <c r="Q48" s="36"/>
      <c r="R48" s="36"/>
      <c r="S48" s="28">
        <f t="shared" si="0"/>
        <v>1</v>
      </c>
      <c r="T48" s="194" t="s">
        <v>179</v>
      </c>
    </row>
    <row r="49" spans="1:20" s="33" customFormat="1" ht="148.5" customHeight="1">
      <c r="A49" s="296" t="s">
        <v>180</v>
      </c>
      <c r="B49" s="297"/>
      <c r="C49" s="298"/>
      <c r="D49" s="195" t="s">
        <v>181</v>
      </c>
      <c r="E49" s="31" t="s">
        <v>182</v>
      </c>
      <c r="F49" s="36">
        <v>0.2</v>
      </c>
      <c r="G49" s="36"/>
      <c r="H49" s="36"/>
      <c r="I49" s="36"/>
      <c r="J49" s="36"/>
      <c r="K49" s="36"/>
      <c r="L49" s="36"/>
      <c r="M49" s="36"/>
      <c r="N49" s="36">
        <v>0.3</v>
      </c>
      <c r="O49" s="36">
        <v>0.4</v>
      </c>
      <c r="P49" s="36">
        <v>0.3</v>
      </c>
      <c r="Q49" s="36"/>
      <c r="R49" s="36"/>
      <c r="S49" s="28">
        <f t="shared" si="0"/>
        <v>1</v>
      </c>
      <c r="T49" s="194" t="s">
        <v>183</v>
      </c>
    </row>
    <row r="50" spans="1:20" s="33" customFormat="1" ht="33.75" customHeight="1">
      <c r="A50" s="97" t="s">
        <v>184</v>
      </c>
      <c r="B50" s="98"/>
      <c r="C50" s="99"/>
      <c r="D50" s="224" t="s">
        <v>185</v>
      </c>
      <c r="E50" s="31" t="s">
        <v>5</v>
      </c>
      <c r="F50" s="36">
        <v>0.1</v>
      </c>
      <c r="G50" s="36"/>
      <c r="H50" s="36"/>
      <c r="I50" s="36"/>
      <c r="J50" s="36"/>
      <c r="K50" s="36"/>
      <c r="L50" s="36"/>
      <c r="M50" s="36"/>
      <c r="N50" s="36"/>
      <c r="O50" s="113"/>
      <c r="P50" s="36">
        <v>0.5</v>
      </c>
      <c r="Q50" s="36">
        <v>0.5</v>
      </c>
      <c r="R50" s="36"/>
      <c r="S50" s="28">
        <f t="shared" si="0"/>
        <v>1</v>
      </c>
      <c r="T50" s="189" t="s">
        <v>186</v>
      </c>
    </row>
    <row r="51" spans="1:20" ht="18" customHeight="1">
      <c r="A51" s="296" t="s">
        <v>187</v>
      </c>
      <c r="B51" s="297"/>
      <c r="C51" s="298"/>
      <c r="D51" s="225" t="s">
        <v>107</v>
      </c>
      <c r="E51" s="31" t="s">
        <v>5</v>
      </c>
      <c r="F51" s="36">
        <v>0.1</v>
      </c>
      <c r="G51" s="36"/>
      <c r="H51" s="36"/>
      <c r="I51" s="36"/>
      <c r="J51" s="36"/>
      <c r="K51" s="36"/>
      <c r="L51" s="36"/>
      <c r="M51" s="36"/>
      <c r="N51" s="36"/>
      <c r="O51" s="112"/>
      <c r="P51" s="36"/>
      <c r="Q51" s="36">
        <v>0.5</v>
      </c>
      <c r="R51" s="36">
        <v>0.5</v>
      </c>
      <c r="S51" s="28">
        <f t="shared" si="0"/>
        <v>1</v>
      </c>
      <c r="T51" s="186" t="s">
        <v>188</v>
      </c>
    </row>
    <row r="52" spans="1:20" ht="18" hidden="1" customHeight="1">
      <c r="A52" s="296"/>
      <c r="B52" s="297"/>
      <c r="C52" s="298"/>
      <c r="D52" s="99"/>
      <c r="E52" s="27"/>
      <c r="F52" s="26"/>
      <c r="G52" s="25"/>
      <c r="H52" s="25"/>
      <c r="I52" s="25"/>
      <c r="J52" s="25"/>
      <c r="K52" s="25"/>
      <c r="L52" s="25"/>
      <c r="M52" s="25"/>
      <c r="N52" s="25"/>
      <c r="O52" s="25"/>
      <c r="P52" s="25"/>
      <c r="Q52" s="25"/>
      <c r="R52" s="25"/>
      <c r="S52" s="24"/>
      <c r="T52" s="182"/>
    </row>
    <row r="53" spans="1:20" ht="18" hidden="1" customHeight="1">
      <c r="A53" s="296"/>
      <c r="B53" s="297"/>
      <c r="C53" s="298"/>
      <c r="D53" s="99"/>
      <c r="E53" s="27"/>
      <c r="F53" s="26"/>
      <c r="G53" s="25"/>
      <c r="H53" s="25"/>
      <c r="I53" s="25"/>
      <c r="J53" s="25"/>
      <c r="K53" s="25"/>
      <c r="L53" s="25"/>
      <c r="M53" s="25"/>
      <c r="N53" s="25"/>
      <c r="O53" s="25"/>
      <c r="P53" s="25"/>
      <c r="Q53" s="25"/>
      <c r="R53" s="25"/>
      <c r="S53" s="24"/>
      <c r="T53" s="182"/>
    </row>
    <row r="54" spans="1:20" ht="18" hidden="1" customHeight="1">
      <c r="A54" s="466"/>
      <c r="B54" s="301"/>
      <c r="C54" s="302"/>
      <c r="D54" s="100"/>
      <c r="E54" s="22"/>
      <c r="F54" s="21"/>
      <c r="G54" s="20"/>
      <c r="H54" s="20"/>
      <c r="I54" s="20"/>
      <c r="J54" s="20"/>
      <c r="K54" s="20"/>
      <c r="L54" s="20"/>
      <c r="M54" s="20"/>
      <c r="N54" s="20"/>
      <c r="O54" s="20"/>
      <c r="P54" s="20"/>
      <c r="Q54" s="20"/>
      <c r="R54" s="20"/>
      <c r="S54" s="19"/>
      <c r="T54" s="182"/>
    </row>
    <row r="55" spans="1:20" ht="18" customHeight="1">
      <c r="A55" s="277" t="s">
        <v>92</v>
      </c>
      <c r="B55" s="278"/>
      <c r="C55" s="279"/>
      <c r="D55" s="18"/>
      <c r="E55" s="18"/>
      <c r="F55" s="17">
        <f>SUM(F45:F54)</f>
        <v>1</v>
      </c>
      <c r="G55" s="17">
        <f>(G45*$F$45)+(G46*$F$46)+(G47*$F$47)+(G48*$F$48)+(G49*$F$49)+(G51*$F$51)+(G52*$F$52)+(G53*$F$53)+(G54*$F$54)</f>
        <v>7.4999999999999997E-2</v>
      </c>
      <c r="H55" s="17">
        <f>(H45*$F$45)+(H46*$F$46)+(H47*$F$47)+(H48*$F$48)+(H49*$F$49)+(H51*$F$51)+(H52*$F$52)+(H53*$F$53)+(H54*$F$54)</f>
        <v>0.105</v>
      </c>
      <c r="I55" s="17">
        <f>(I45*$F$45)+(I46*$F$46)+(I47*$F$47)+(H48*$F$48)+(I49*$F$49)+(I51*$F$51)+(I52*$F$52)+(I53*$F$53)+(I54*$F$54)</f>
        <v>0.03</v>
      </c>
      <c r="J55" s="17">
        <f>(J45*$F$45)+(J46*$F$46)+(J47*$F$47)+(J48*$F$48)+(J49*$F$49)+(J51*$F$51)+(J52*$F$52)+(J53*$F$53)+(J54*$F$54)</f>
        <v>0.03</v>
      </c>
      <c r="K55" s="17">
        <f>(K45*$F$45)+(K46*$F$46)+(K47*$F$47)+(J48*$F$48)+(K49*$F$49)+(K51*$F$51)+(K52*$F$52)+(K53*$F$53)+(K54*$F$54)</f>
        <v>0.03</v>
      </c>
      <c r="L55" s="17">
        <f>(L45*$F$45)+(L46*$F$46)+(L47*$F$47)+(K48*$F$48)+(L49*$F$49)+(L51*$F$51)+(L52*$F$52)+(L53*$F$53)+(L54*$F$54)</f>
        <v>0.03</v>
      </c>
      <c r="M55" s="17">
        <f>(M45*$F$45)+(M46*$F$46)+(M47*$F$47)+(M48*$F$48)+(M49*$F$49)+(M51*$F$51)+(M52*$F$52)+(M53*$F$53)+(M54*$F$54)</f>
        <v>0.09</v>
      </c>
      <c r="N55" s="17">
        <f>(N45*$F$45)+(N46*$F$46)+(N47*$F$47)+(N48*$F$48)+(N49*$F$49)+(N51*$F$51)+(N52*$F$52)+(N53*$F$53)+(N54*$F$54)</f>
        <v>0.18</v>
      </c>
      <c r="O55" s="17">
        <f>(O45*$F$45)+(O46*$F$46)+(O47*$F$47)+(O48*$F$48)+(O49*$F$49)+(O51*$F$51)+(O52*$F$52)+(O53*$F$53)+(O54*$F$54)</f>
        <v>0.17</v>
      </c>
      <c r="P55" s="17">
        <f>(P45*$F$45)+(P46*$F$46)+(P47*$F$47)+(P48*$F$48)+(P49*$F$49)+(P51*$F$51)+(P52*$F$52)+(P53*$F$53)+(P54*$F$54)+(P50*$F$50)</f>
        <v>0.11</v>
      </c>
      <c r="Q55" s="17">
        <f>(Q45*$F$45)+(Q46*$F$46)+(Q47*$F$47)+(Q48*$F$48)+(Q51*$F$51)+(Q52*$F$52)+(Q53*$F$53)+(Q54*$F$54)+(Q50*$F$50)</f>
        <v>0.1</v>
      </c>
      <c r="R55" s="17">
        <f>(R45*$F$45)+(R46*$F$46)+(R47*$F$47)+(R48*$F$48)+(R51*$F$51)+(R52*$F$52)+(R53*$F$53)+(R54*$F$54)</f>
        <v>0.05</v>
      </c>
      <c r="S55" s="16">
        <f>SUM(G55:R55)</f>
        <v>1</v>
      </c>
      <c r="T55" s="182"/>
    </row>
    <row r="56" spans="1:20" ht="18" customHeight="1">
      <c r="A56" s="277" t="s">
        <v>109</v>
      </c>
      <c r="B56" s="278"/>
      <c r="C56" s="279"/>
      <c r="D56" s="18"/>
      <c r="E56" s="18" t="s">
        <v>110</v>
      </c>
      <c r="F56" s="17">
        <f>SUM(F45:F54)</f>
        <v>1</v>
      </c>
      <c r="G56" s="17">
        <f>G55</f>
        <v>7.4999999999999997E-2</v>
      </c>
      <c r="H56" s="17">
        <f t="shared" ref="H56:R56" si="1">G56+H55</f>
        <v>0.18</v>
      </c>
      <c r="I56" s="17">
        <f t="shared" si="1"/>
        <v>0.21</v>
      </c>
      <c r="J56" s="17">
        <f t="shared" si="1"/>
        <v>0.24</v>
      </c>
      <c r="K56" s="17">
        <f t="shared" si="1"/>
        <v>0.27</v>
      </c>
      <c r="L56" s="17">
        <f t="shared" si="1"/>
        <v>0.30000000000000004</v>
      </c>
      <c r="M56" s="17">
        <f t="shared" si="1"/>
        <v>0.39</v>
      </c>
      <c r="N56" s="17">
        <f t="shared" si="1"/>
        <v>0.57000000000000006</v>
      </c>
      <c r="O56" s="17">
        <f t="shared" si="1"/>
        <v>0.7400000000000001</v>
      </c>
      <c r="P56" s="17">
        <f t="shared" si="1"/>
        <v>0.85000000000000009</v>
      </c>
      <c r="Q56" s="17">
        <f t="shared" si="1"/>
        <v>0.95000000000000007</v>
      </c>
      <c r="R56" s="17">
        <f t="shared" si="1"/>
        <v>1</v>
      </c>
      <c r="S56" s="16"/>
    </row>
    <row r="57" spans="1:20" ht="18.75">
      <c r="A57" s="280" t="s">
        <v>111</v>
      </c>
      <c r="B57" s="281"/>
      <c r="S57" s="9"/>
    </row>
    <row r="58" spans="1:20" ht="34.9" customHeight="1">
      <c r="A58" s="461" t="s">
        <v>112</v>
      </c>
      <c r="B58" s="462"/>
      <c r="C58" s="15" t="s">
        <v>113</v>
      </c>
      <c r="D58" s="284" t="s">
        <v>114</v>
      </c>
      <c r="E58" s="285"/>
      <c r="F58" s="284" t="s">
        <v>115</v>
      </c>
      <c r="G58" s="285"/>
      <c r="H58" s="284" t="s">
        <v>116</v>
      </c>
      <c r="I58" s="286"/>
      <c r="J58" s="286"/>
      <c r="K58" s="286"/>
      <c r="L58" s="286"/>
      <c r="M58" s="286"/>
      <c r="N58" s="286"/>
      <c r="O58" s="286"/>
      <c r="P58" s="286"/>
      <c r="Q58" s="286"/>
      <c r="R58" s="286"/>
      <c r="S58" s="285"/>
    </row>
    <row r="59" spans="1:20" ht="18" customHeight="1">
      <c r="A59" s="463" t="s">
        <v>189</v>
      </c>
      <c r="B59" s="464"/>
      <c r="C59" s="12" t="s">
        <v>190</v>
      </c>
      <c r="D59" s="287" t="s">
        <v>119</v>
      </c>
      <c r="E59" s="288"/>
      <c r="F59" s="289" t="s">
        <v>120</v>
      </c>
      <c r="G59" s="290"/>
      <c r="H59" s="357" t="s">
        <v>191</v>
      </c>
      <c r="I59" s="358"/>
      <c r="J59" s="358"/>
      <c r="K59" s="358"/>
      <c r="L59" s="358"/>
      <c r="M59" s="358"/>
      <c r="N59" s="358"/>
      <c r="O59" s="358"/>
      <c r="P59" s="358"/>
      <c r="Q59" s="358"/>
      <c r="R59" s="358"/>
      <c r="S59" s="359"/>
    </row>
    <row r="60" spans="1:20" ht="18" customHeight="1">
      <c r="A60" s="459" t="s">
        <v>192</v>
      </c>
      <c r="B60" s="460"/>
      <c r="C60" s="111" t="s">
        <v>193</v>
      </c>
      <c r="D60" s="257"/>
      <c r="E60" s="258"/>
      <c r="F60" s="259"/>
      <c r="G60" s="260"/>
      <c r="H60" s="261"/>
      <c r="I60" s="262"/>
      <c r="J60" s="262"/>
      <c r="K60" s="262"/>
      <c r="L60" s="262"/>
      <c r="M60" s="262"/>
      <c r="N60" s="262"/>
      <c r="O60" s="262"/>
      <c r="P60" s="262"/>
      <c r="Q60" s="262"/>
      <c r="R60" s="262"/>
      <c r="S60" s="263"/>
    </row>
    <row r="61" spans="1:20" ht="18" customHeight="1">
      <c r="A61" s="264" t="s">
        <v>123</v>
      </c>
      <c r="B61" s="265"/>
      <c r="C61" s="10"/>
      <c r="S61" s="9"/>
    </row>
    <row r="62" spans="1:20" ht="18" customHeight="1">
      <c r="A62" s="266" t="s">
        <v>124</v>
      </c>
      <c r="B62" s="267"/>
      <c r="C62" s="8" t="s">
        <v>125</v>
      </c>
      <c r="D62" s="272" t="s">
        <v>126</v>
      </c>
      <c r="E62" s="273"/>
      <c r="F62" s="273"/>
      <c r="G62" s="274"/>
      <c r="H62" s="272" t="s">
        <v>127</v>
      </c>
      <c r="I62" s="275"/>
      <c r="J62" s="275"/>
      <c r="K62" s="275"/>
      <c r="L62" s="275"/>
      <c r="M62" s="275"/>
      <c r="N62" s="275"/>
      <c r="O62" s="275"/>
      <c r="P62" s="275"/>
      <c r="Q62" s="275"/>
      <c r="R62" s="275"/>
      <c r="S62" s="276"/>
    </row>
    <row r="63" spans="1:20" ht="18" customHeight="1">
      <c r="A63" s="268"/>
      <c r="B63" s="269"/>
      <c r="C63" s="110" t="s">
        <v>194</v>
      </c>
      <c r="D63" s="244"/>
      <c r="E63" s="245"/>
      <c r="F63" s="245"/>
      <c r="G63" s="246"/>
      <c r="H63" s="244" t="s">
        <v>130</v>
      </c>
      <c r="I63" s="245"/>
      <c r="J63" s="245"/>
      <c r="K63" s="245"/>
      <c r="L63" s="245"/>
      <c r="M63" s="245"/>
      <c r="N63" s="245"/>
      <c r="O63" s="245"/>
      <c r="P63" s="245"/>
      <c r="Q63" s="245"/>
      <c r="R63" s="245"/>
      <c r="S63" s="247"/>
    </row>
    <row r="64" spans="1:20" ht="18" customHeight="1">
      <c r="A64" s="268"/>
      <c r="B64" s="269"/>
      <c r="C64" s="109" t="s">
        <v>195</v>
      </c>
      <c r="D64" s="107"/>
      <c r="E64" s="106"/>
      <c r="F64" s="106"/>
      <c r="G64" s="108"/>
      <c r="H64" s="107"/>
      <c r="I64" s="106"/>
      <c r="J64" s="106"/>
      <c r="K64" s="106"/>
      <c r="L64" s="106"/>
      <c r="M64" s="106"/>
      <c r="N64" s="106"/>
      <c r="O64" s="106"/>
      <c r="P64" s="106"/>
      <c r="Q64" s="106"/>
      <c r="R64" s="106"/>
      <c r="S64" s="105"/>
    </row>
    <row r="65" spans="1:19" ht="18.600000000000001" customHeight="1">
      <c r="A65" s="270"/>
      <c r="B65" s="271"/>
      <c r="C65" s="104" t="s">
        <v>196</v>
      </c>
      <c r="D65" s="248"/>
      <c r="E65" s="249"/>
      <c r="F65" s="249"/>
      <c r="G65" s="250"/>
      <c r="H65" s="248"/>
      <c r="I65" s="249"/>
      <c r="J65" s="249"/>
      <c r="K65" s="249"/>
      <c r="L65" s="249"/>
      <c r="M65" s="249"/>
      <c r="N65" s="249"/>
      <c r="O65" s="249"/>
      <c r="P65" s="249"/>
      <c r="Q65" s="249"/>
      <c r="R65" s="249"/>
      <c r="S65" s="251"/>
    </row>
    <row r="66" spans="1:19" ht="27.6" customHeight="1">
      <c r="A66" s="233" t="s">
        <v>132</v>
      </c>
      <c r="B66" s="234"/>
      <c r="C66" s="7" t="s">
        <v>133</v>
      </c>
      <c r="D66" s="6" t="s">
        <v>134</v>
      </c>
      <c r="E66" s="239" t="s">
        <v>135</v>
      </c>
      <c r="F66" s="240"/>
      <c r="G66" s="241"/>
      <c r="H66" s="242" t="s">
        <v>136</v>
      </c>
      <c r="I66" s="242"/>
      <c r="J66" s="242"/>
      <c r="K66" s="242"/>
      <c r="L66" s="242"/>
      <c r="M66" s="242"/>
      <c r="N66" s="242"/>
      <c r="O66" s="242"/>
      <c r="P66" s="242"/>
      <c r="Q66" s="242"/>
      <c r="R66" s="242"/>
      <c r="S66" s="243"/>
    </row>
    <row r="67" spans="1:19" ht="18" customHeight="1">
      <c r="A67" s="235"/>
      <c r="B67" s="236"/>
      <c r="C67" s="5" t="s">
        <v>137</v>
      </c>
      <c r="D67" s="4">
        <v>1</v>
      </c>
      <c r="E67" s="244" t="s">
        <v>119</v>
      </c>
      <c r="F67" s="245"/>
      <c r="G67" s="246"/>
      <c r="H67" s="244" t="s">
        <v>197</v>
      </c>
      <c r="I67" s="245"/>
      <c r="J67" s="245"/>
      <c r="K67" s="245"/>
      <c r="L67" s="245"/>
      <c r="M67" s="245"/>
      <c r="N67" s="245"/>
      <c r="O67" s="245"/>
      <c r="P67" s="245"/>
      <c r="Q67" s="245"/>
      <c r="R67" s="245"/>
      <c r="S67" s="247"/>
    </row>
    <row r="68" spans="1:19" ht="18" customHeight="1">
      <c r="A68" s="237"/>
      <c r="B68" s="238"/>
      <c r="C68" s="3" t="s">
        <v>139</v>
      </c>
      <c r="D68" s="2">
        <v>6</v>
      </c>
      <c r="E68" s="248" t="s">
        <v>119</v>
      </c>
      <c r="F68" s="249"/>
      <c r="G68" s="250"/>
      <c r="H68" s="248" t="s">
        <v>197</v>
      </c>
      <c r="I68" s="249"/>
      <c r="J68" s="249"/>
      <c r="K68" s="249"/>
      <c r="L68" s="249"/>
      <c r="M68" s="249"/>
      <c r="N68" s="249"/>
      <c r="O68" s="249"/>
      <c r="P68" s="249"/>
      <c r="Q68" s="249"/>
      <c r="R68" s="249"/>
      <c r="S68" s="251"/>
    </row>
  </sheetData>
  <mergeCells count="154">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A12:A13"/>
    <mergeCell ref="B12:S12"/>
    <mergeCell ref="B13:S13"/>
    <mergeCell ref="B14:S14"/>
    <mergeCell ref="C15:S15"/>
    <mergeCell ref="A16:A18"/>
    <mergeCell ref="B16:S16"/>
    <mergeCell ref="B17:S17"/>
    <mergeCell ref="B18:S18"/>
    <mergeCell ref="A19:A23"/>
    <mergeCell ref="B19:F19"/>
    <mergeCell ref="G19:I23"/>
    <mergeCell ref="J19:S19"/>
    <mergeCell ref="J20:S20"/>
    <mergeCell ref="B21:F21"/>
    <mergeCell ref="J21:S21"/>
    <mergeCell ref="B23:F23"/>
    <mergeCell ref="J23:S23"/>
    <mergeCell ref="G24:J24"/>
    <mergeCell ref="K24:N24"/>
    <mergeCell ref="O24:S24"/>
    <mergeCell ref="A25:F25"/>
    <mergeCell ref="G25:J25"/>
    <mergeCell ref="K25:N25"/>
    <mergeCell ref="O25:S25"/>
    <mergeCell ref="A26:F26"/>
    <mergeCell ref="G26:J26"/>
    <mergeCell ref="K26:N26"/>
    <mergeCell ref="O26:S26"/>
    <mergeCell ref="A27:F27"/>
    <mergeCell ref="G27:J27"/>
    <mergeCell ref="K27:N27"/>
    <mergeCell ref="O27:S27"/>
    <mergeCell ref="A28:F28"/>
    <mergeCell ref="G28:J28"/>
    <mergeCell ref="K28:N28"/>
    <mergeCell ref="O28:S28"/>
    <mergeCell ref="A30:B30"/>
    <mergeCell ref="C30:D30"/>
    <mergeCell ref="E30:F30"/>
    <mergeCell ref="G30:J30"/>
    <mergeCell ref="K30:N30"/>
    <mergeCell ref="O30:S30"/>
    <mergeCell ref="A31:B33"/>
    <mergeCell ref="C31:D31"/>
    <mergeCell ref="E31:F31"/>
    <mergeCell ref="G31:J33"/>
    <mergeCell ref="K31:N31"/>
    <mergeCell ref="O31:S31"/>
    <mergeCell ref="C32:D32"/>
    <mergeCell ref="E32:F32"/>
    <mergeCell ref="K32:N32"/>
    <mergeCell ref="O32:S32"/>
    <mergeCell ref="C33:D33"/>
    <mergeCell ref="E33:F33"/>
    <mergeCell ref="K33:N33"/>
    <mergeCell ref="O33:S33"/>
    <mergeCell ref="A35:B35"/>
    <mergeCell ref="C35:D35"/>
    <mergeCell ref="E35:F35"/>
    <mergeCell ref="G35:J35"/>
    <mergeCell ref="K35:N35"/>
    <mergeCell ref="O35:S35"/>
    <mergeCell ref="A36:B38"/>
    <mergeCell ref="C36:D36"/>
    <mergeCell ref="E36:F36"/>
    <mergeCell ref="G36:J38"/>
    <mergeCell ref="K36:N36"/>
    <mergeCell ref="O36:S36"/>
    <mergeCell ref="C37:D37"/>
    <mergeCell ref="E37:F37"/>
    <mergeCell ref="K37:N37"/>
    <mergeCell ref="O37:S37"/>
    <mergeCell ref="C38:D38"/>
    <mergeCell ref="E38:F38"/>
    <mergeCell ref="K38:N38"/>
    <mergeCell ref="O38:S38"/>
    <mergeCell ref="A39:B39"/>
    <mergeCell ref="A40:B41"/>
    <mergeCell ref="C40:E40"/>
    <mergeCell ref="F40:G41"/>
    <mergeCell ref="H40:S40"/>
    <mergeCell ref="C41:E41"/>
    <mergeCell ref="H41:S41"/>
    <mergeCell ref="A42:B42"/>
    <mergeCell ref="A43:C44"/>
    <mergeCell ref="D43:D44"/>
    <mergeCell ref="E43:E44"/>
    <mergeCell ref="F43:F44"/>
    <mergeCell ref="G43:S43"/>
    <mergeCell ref="D58:E58"/>
    <mergeCell ref="F58:G58"/>
    <mergeCell ref="H58:S58"/>
    <mergeCell ref="A59:B59"/>
    <mergeCell ref="D59:E59"/>
    <mergeCell ref="F59:G59"/>
    <mergeCell ref="H59:S59"/>
    <mergeCell ref="A45:C45"/>
    <mergeCell ref="A46:C46"/>
    <mergeCell ref="A47:C47"/>
    <mergeCell ref="A48:C48"/>
    <mergeCell ref="A49:C49"/>
    <mergeCell ref="A51:C51"/>
    <mergeCell ref="A52:C52"/>
    <mergeCell ref="A53:C53"/>
    <mergeCell ref="A54:C54"/>
    <mergeCell ref="A66:B68"/>
    <mergeCell ref="E66:G66"/>
    <mergeCell ref="H66:S66"/>
    <mergeCell ref="E67:G67"/>
    <mergeCell ref="H67:S67"/>
    <mergeCell ref="E68:G68"/>
    <mergeCell ref="H68:S68"/>
    <mergeCell ref="T43:T45"/>
    <mergeCell ref="A60:B60"/>
    <mergeCell ref="D60:E60"/>
    <mergeCell ref="F60:G60"/>
    <mergeCell ref="H60:S60"/>
    <mergeCell ref="A61:B61"/>
    <mergeCell ref="A62:B65"/>
    <mergeCell ref="D62:G62"/>
    <mergeCell ref="H62:S62"/>
    <mergeCell ref="D63:G63"/>
    <mergeCell ref="H63:S63"/>
    <mergeCell ref="D65:G65"/>
    <mergeCell ref="H65:S65"/>
    <mergeCell ref="A55:C55"/>
    <mergeCell ref="A56:C56"/>
    <mergeCell ref="A57:B57"/>
    <mergeCell ref="A58:B58"/>
  </mergeCells>
  <printOptions horizontalCentered="1"/>
  <pageMargins left="0.39370078740157483" right="0" top="0.74803149606299213" bottom="0.74803149606299213" header="0.31496062992125984" footer="0.31496062992125984"/>
  <pageSetup paperSize="9" scale="50" fitToWidth="0" fitToHeight="0" orientation="portrait" horizontalDpi="1200" verticalDpi="1200"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70"/>
  <sheetViews>
    <sheetView showGridLines="0" showWhiteSpace="0" view="pageBreakPreview" topLeftCell="B1" zoomScale="115" zoomScaleNormal="100" zoomScaleSheetLayoutView="115" zoomScalePageLayoutView="85" workbookViewId="0">
      <selection activeCell="F2" sqref="F2:J4"/>
    </sheetView>
  </sheetViews>
  <sheetFormatPr defaultColWidth="8.625" defaultRowHeight="18" customHeight="1"/>
  <cols>
    <col min="1" max="1" width="19.625" style="1" customWidth="1"/>
    <col min="2" max="2" width="3.125" style="1" customWidth="1"/>
    <col min="3" max="3" width="21.75" style="1" customWidth="1"/>
    <col min="4" max="4" width="20.375" style="1" customWidth="1"/>
    <col min="5" max="5" width="10.625" style="1" bestFit="1" customWidth="1"/>
    <col min="6" max="6" width="6.125" style="1" customWidth="1"/>
    <col min="7" max="18" width="5.25" style="1" customWidth="1"/>
    <col min="19" max="19" width="6.25" style="1" customWidth="1"/>
    <col min="20" max="20" width="62.12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198</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199</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424" t="s">
        <v>200</v>
      </c>
      <c r="C10" s="425"/>
      <c r="D10" s="425"/>
      <c r="E10" s="425"/>
      <c r="F10" s="586"/>
      <c r="G10" s="586"/>
      <c r="H10" s="425"/>
      <c r="I10" s="425"/>
      <c r="J10" s="425"/>
      <c r="K10" s="425"/>
      <c r="L10" s="425"/>
      <c r="M10" s="425"/>
      <c r="N10" s="425"/>
      <c r="O10" s="425"/>
      <c r="P10" s="425"/>
      <c r="Q10" s="425"/>
      <c r="R10" s="425"/>
      <c r="S10" s="426"/>
    </row>
    <row r="11" spans="1:19" ht="18" customHeight="1">
      <c r="A11" s="85" t="s">
        <v>13</v>
      </c>
      <c r="B11" s="424" t="s">
        <v>201</v>
      </c>
      <c r="C11" s="425"/>
      <c r="D11" s="425"/>
      <c r="E11" s="425"/>
      <c r="F11" s="425"/>
      <c r="G11" s="425"/>
      <c r="H11" s="425"/>
      <c r="I11" s="425"/>
      <c r="J11" s="425"/>
      <c r="K11" s="425"/>
      <c r="L11" s="425"/>
      <c r="M11" s="425"/>
      <c r="N11" s="425"/>
      <c r="O11" s="425"/>
      <c r="P11" s="425"/>
      <c r="Q11" s="425"/>
      <c r="R11" s="425"/>
      <c r="S11" s="426"/>
    </row>
    <row r="12" spans="1:19" ht="18" customHeight="1">
      <c r="A12" s="448" t="s">
        <v>15</v>
      </c>
      <c r="B12" s="516" t="s">
        <v>202</v>
      </c>
      <c r="C12" s="428"/>
      <c r="D12" s="428"/>
      <c r="E12" s="428"/>
      <c r="F12" s="428"/>
      <c r="G12" s="428"/>
      <c r="H12" s="428"/>
      <c r="I12" s="428"/>
      <c r="J12" s="428"/>
      <c r="K12" s="428"/>
      <c r="L12" s="428"/>
      <c r="M12" s="428"/>
      <c r="N12" s="428"/>
      <c r="O12" s="428"/>
      <c r="P12" s="428"/>
      <c r="Q12" s="428"/>
      <c r="R12" s="428"/>
      <c r="S12" s="429"/>
    </row>
    <row r="13" spans="1:19" ht="18" customHeight="1">
      <c r="A13" s="515"/>
      <c r="B13" s="517"/>
      <c r="C13" s="518"/>
      <c r="D13" s="518"/>
      <c r="E13" s="518"/>
      <c r="F13" s="518"/>
      <c r="G13" s="518"/>
      <c r="H13" s="518"/>
      <c r="I13" s="518"/>
      <c r="J13" s="518"/>
      <c r="K13" s="518"/>
      <c r="L13" s="518"/>
      <c r="M13" s="518"/>
      <c r="N13" s="518"/>
      <c r="O13" s="518"/>
      <c r="P13" s="518"/>
      <c r="Q13" s="518"/>
      <c r="R13" s="518"/>
      <c r="S13" s="519"/>
    </row>
    <row r="14" spans="1:19" ht="18" customHeight="1">
      <c r="A14" s="85" t="s">
        <v>17</v>
      </c>
      <c r="B14" s="421" t="s">
        <v>203</v>
      </c>
      <c r="C14" s="421"/>
      <c r="D14" s="421"/>
      <c r="E14" s="421"/>
      <c r="F14" s="421"/>
      <c r="G14" s="421"/>
      <c r="H14" s="421"/>
      <c r="I14" s="421"/>
      <c r="J14" s="421"/>
      <c r="K14" s="421"/>
      <c r="L14" s="421"/>
      <c r="M14" s="421"/>
      <c r="N14" s="421"/>
      <c r="O14" s="421"/>
      <c r="P14" s="421"/>
      <c r="Q14" s="421"/>
      <c r="R14" s="421"/>
      <c r="S14" s="423"/>
    </row>
    <row r="15" spans="1:19" ht="18" customHeight="1">
      <c r="A15" s="50" t="s">
        <v>19</v>
      </c>
      <c r="B15" s="44"/>
      <c r="C15" s="370"/>
      <c r="D15" s="370"/>
      <c r="E15" s="370"/>
      <c r="F15" s="370"/>
      <c r="G15" s="370"/>
      <c r="H15" s="370"/>
      <c r="I15" s="370"/>
      <c r="J15" s="370"/>
      <c r="K15" s="370"/>
      <c r="L15" s="370"/>
      <c r="M15" s="370"/>
      <c r="N15" s="370"/>
      <c r="O15" s="370"/>
      <c r="P15" s="370"/>
      <c r="Q15" s="370"/>
      <c r="R15" s="370"/>
      <c r="S15" s="520"/>
    </row>
    <row r="16" spans="1:19" ht="18" customHeight="1">
      <c r="A16" s="433" t="s">
        <v>20</v>
      </c>
      <c r="B16" s="521" t="s">
        <v>204</v>
      </c>
      <c r="C16" s="522"/>
      <c r="D16" s="522"/>
      <c r="E16" s="522"/>
      <c r="F16" s="522"/>
      <c r="G16" s="522"/>
      <c r="H16" s="522"/>
      <c r="I16" s="522"/>
      <c r="J16" s="522"/>
      <c r="K16" s="522"/>
      <c r="L16" s="522"/>
      <c r="M16" s="522"/>
      <c r="N16" s="522"/>
      <c r="O16" s="522"/>
      <c r="P16" s="522"/>
      <c r="Q16" s="522"/>
      <c r="R16" s="522"/>
      <c r="S16" s="523"/>
    </row>
    <row r="17" spans="1:19" ht="18" customHeight="1">
      <c r="A17" s="434"/>
      <c r="B17" s="524" t="s">
        <v>205</v>
      </c>
      <c r="C17" s="525"/>
      <c r="D17" s="525"/>
      <c r="E17" s="525"/>
      <c r="F17" s="525"/>
      <c r="G17" s="525"/>
      <c r="H17" s="525"/>
      <c r="I17" s="525"/>
      <c r="J17" s="525"/>
      <c r="K17" s="525"/>
      <c r="L17" s="525"/>
      <c r="M17" s="525"/>
      <c r="N17" s="525"/>
      <c r="O17" s="525"/>
      <c r="P17" s="525"/>
      <c r="Q17" s="525"/>
      <c r="R17" s="525"/>
      <c r="S17" s="526"/>
    </row>
    <row r="18" spans="1:19" ht="18" customHeight="1">
      <c r="A18" s="435"/>
      <c r="B18" s="587" t="s">
        <v>206</v>
      </c>
      <c r="C18" s="588"/>
      <c r="D18" s="588"/>
      <c r="E18" s="588"/>
      <c r="F18" s="588"/>
      <c r="G18" s="589"/>
      <c r="H18" s="589"/>
      <c r="I18" s="589"/>
      <c r="J18" s="589"/>
      <c r="K18" s="589"/>
      <c r="L18" s="589"/>
      <c r="M18" s="589"/>
      <c r="N18" s="589"/>
      <c r="O18" s="589"/>
      <c r="P18" s="589"/>
      <c r="Q18" s="589"/>
      <c r="R18" s="589"/>
      <c r="S18" s="590"/>
    </row>
    <row r="19" spans="1:19" ht="18" customHeight="1">
      <c r="A19" s="440" t="s">
        <v>28</v>
      </c>
      <c r="B19" s="574" t="s">
        <v>207</v>
      </c>
      <c r="C19" s="575"/>
      <c r="D19" s="575"/>
      <c r="E19" s="575"/>
      <c r="F19" s="576"/>
      <c r="G19" s="441" t="s">
        <v>30</v>
      </c>
      <c r="H19" s="441"/>
      <c r="I19" s="442"/>
      <c r="J19" s="500" t="s">
        <v>208</v>
      </c>
      <c r="K19" s="500"/>
      <c r="L19" s="500"/>
      <c r="M19" s="500"/>
      <c r="N19" s="500"/>
      <c r="O19" s="500"/>
      <c r="P19" s="500"/>
      <c r="Q19" s="500"/>
      <c r="R19" s="500"/>
      <c r="S19" s="502"/>
    </row>
    <row r="20" spans="1:19" ht="18" customHeight="1">
      <c r="A20" s="440"/>
      <c r="B20" s="577" t="s">
        <v>209</v>
      </c>
      <c r="C20" s="578"/>
      <c r="D20" s="578"/>
      <c r="E20" s="578"/>
      <c r="F20" s="579"/>
      <c r="G20" s="443"/>
      <c r="H20" s="443"/>
      <c r="I20" s="444"/>
      <c r="J20" s="148" t="s">
        <v>210</v>
      </c>
      <c r="K20" s="148"/>
      <c r="L20" s="148"/>
      <c r="M20" s="148"/>
      <c r="N20" s="148"/>
      <c r="O20" s="148"/>
      <c r="P20" s="148"/>
      <c r="Q20" s="148"/>
      <c r="R20" s="148"/>
      <c r="S20" s="147"/>
    </row>
    <row r="21" spans="1:19" ht="18" customHeight="1">
      <c r="A21" s="440"/>
      <c r="B21" s="580" t="s">
        <v>211</v>
      </c>
      <c r="C21" s="581"/>
      <c r="D21" s="581"/>
      <c r="E21" s="581"/>
      <c r="F21" s="582"/>
      <c r="G21" s="443"/>
      <c r="H21" s="443"/>
      <c r="I21" s="444"/>
      <c r="J21" s="503"/>
      <c r="K21" s="503"/>
      <c r="L21" s="503"/>
      <c r="M21" s="503"/>
      <c r="N21" s="503"/>
      <c r="O21" s="503"/>
      <c r="P21" s="503"/>
      <c r="Q21" s="503"/>
      <c r="R21" s="503"/>
      <c r="S21" s="504"/>
    </row>
    <row r="22" spans="1:19" ht="18" customHeight="1">
      <c r="A22" s="440"/>
      <c r="B22" s="580" t="s">
        <v>212</v>
      </c>
      <c r="C22" s="581"/>
      <c r="D22" s="581"/>
      <c r="E22" s="581"/>
      <c r="F22" s="582"/>
      <c r="G22" s="443"/>
      <c r="H22" s="443"/>
      <c r="I22" s="444"/>
      <c r="J22" s="146"/>
      <c r="K22" s="146"/>
      <c r="L22" s="146"/>
      <c r="M22" s="146"/>
      <c r="N22" s="146"/>
      <c r="O22" s="146"/>
      <c r="P22" s="146"/>
      <c r="Q22" s="146"/>
      <c r="R22" s="146"/>
      <c r="S22" s="145"/>
    </row>
    <row r="23" spans="1:19" ht="18" hidden="1" customHeight="1">
      <c r="A23" s="440"/>
      <c r="B23" s="144"/>
      <c r="C23" s="143"/>
      <c r="D23" s="143"/>
      <c r="E23" s="143"/>
      <c r="F23" s="142"/>
      <c r="G23" s="443"/>
      <c r="H23" s="443"/>
      <c r="I23" s="444"/>
      <c r="J23" s="503"/>
      <c r="K23" s="503"/>
      <c r="L23" s="503"/>
      <c r="M23" s="503"/>
      <c r="N23" s="503"/>
      <c r="O23" s="503"/>
      <c r="P23" s="503"/>
      <c r="Q23" s="503"/>
      <c r="R23" s="503"/>
      <c r="S23" s="504"/>
    </row>
    <row r="24" spans="1:19" ht="18" hidden="1" customHeight="1">
      <c r="A24" s="440"/>
      <c r="B24" s="583"/>
      <c r="C24" s="584"/>
      <c r="D24" s="584"/>
      <c r="E24" s="584"/>
      <c r="F24" s="585"/>
      <c r="G24" s="443"/>
      <c r="H24" s="443"/>
      <c r="I24" s="444"/>
      <c r="J24" s="503"/>
      <c r="K24" s="503"/>
      <c r="L24" s="503"/>
      <c r="M24" s="503"/>
      <c r="N24" s="503"/>
      <c r="O24" s="503"/>
      <c r="P24" s="503"/>
      <c r="Q24" s="503"/>
      <c r="R24" s="503"/>
      <c r="S24" s="504"/>
    </row>
    <row r="25" spans="1:19" ht="18" hidden="1" customHeight="1">
      <c r="A25" s="440"/>
      <c r="B25" s="508"/>
      <c r="C25" s="509"/>
      <c r="D25" s="509"/>
      <c r="E25" s="509"/>
      <c r="F25" s="510"/>
      <c r="G25" s="443"/>
      <c r="H25" s="443"/>
      <c r="I25" s="444"/>
      <c r="J25" s="511"/>
      <c r="K25" s="511"/>
      <c r="L25" s="511"/>
      <c r="M25" s="511"/>
      <c r="N25" s="511"/>
      <c r="O25" s="511"/>
      <c r="P25" s="511"/>
      <c r="Q25" s="511"/>
      <c r="R25" s="511"/>
      <c r="S25" s="512"/>
    </row>
    <row r="26" spans="1:19" ht="18" customHeight="1">
      <c r="A26" s="95" t="s">
        <v>39</v>
      </c>
      <c r="B26" s="55"/>
      <c r="C26" s="55"/>
      <c r="D26" s="54"/>
      <c r="E26" s="54"/>
      <c r="F26" s="54"/>
      <c r="G26" s="331" t="s">
        <v>40</v>
      </c>
      <c r="H26" s="331"/>
      <c r="I26" s="331"/>
      <c r="J26" s="331"/>
      <c r="K26" s="331" t="s">
        <v>41</v>
      </c>
      <c r="L26" s="331"/>
      <c r="M26" s="331"/>
      <c r="N26" s="331"/>
      <c r="O26" s="331" t="s">
        <v>42</v>
      </c>
      <c r="P26" s="331"/>
      <c r="Q26" s="331"/>
      <c r="R26" s="331"/>
      <c r="S26" s="331"/>
    </row>
    <row r="27" spans="1:19" ht="18" customHeight="1">
      <c r="A27" s="408" t="s">
        <v>43</v>
      </c>
      <c r="B27" s="409"/>
      <c r="C27" s="409"/>
      <c r="D27" s="409"/>
      <c r="E27" s="409"/>
      <c r="F27" s="410"/>
      <c r="G27" s="411">
        <v>3000000</v>
      </c>
      <c r="H27" s="411"/>
      <c r="I27" s="411"/>
      <c r="J27" s="411"/>
      <c r="K27" s="411">
        <v>0</v>
      </c>
      <c r="L27" s="411"/>
      <c r="M27" s="411"/>
      <c r="N27" s="411"/>
      <c r="O27" s="412">
        <f>G27+K27</f>
        <v>3000000</v>
      </c>
      <c r="P27" s="412"/>
      <c r="Q27" s="412"/>
      <c r="R27" s="412"/>
      <c r="S27" s="413"/>
    </row>
    <row r="28" spans="1:19" ht="18" customHeight="1">
      <c r="A28" s="414"/>
      <c r="B28" s="415"/>
      <c r="C28" s="415"/>
      <c r="D28" s="415"/>
      <c r="E28" s="415"/>
      <c r="F28" s="416"/>
      <c r="G28" s="417">
        <v>0</v>
      </c>
      <c r="H28" s="417"/>
      <c r="I28" s="417"/>
      <c r="J28" s="417"/>
      <c r="K28" s="417">
        <v>0</v>
      </c>
      <c r="L28" s="417"/>
      <c r="M28" s="417"/>
      <c r="N28" s="418"/>
      <c r="O28" s="419">
        <f>G28+K28</f>
        <v>0</v>
      </c>
      <c r="P28" s="419"/>
      <c r="Q28" s="419"/>
      <c r="R28" s="419"/>
      <c r="S28" s="420"/>
    </row>
    <row r="29" spans="1:19" ht="18" customHeight="1">
      <c r="A29" s="391"/>
      <c r="B29" s="392"/>
      <c r="C29" s="392"/>
      <c r="D29" s="392"/>
      <c r="E29" s="392"/>
      <c r="F29" s="362"/>
      <c r="G29" s="393">
        <v>0</v>
      </c>
      <c r="H29" s="393"/>
      <c r="I29" s="393"/>
      <c r="J29" s="393"/>
      <c r="K29" s="393">
        <v>0</v>
      </c>
      <c r="L29" s="393"/>
      <c r="M29" s="393"/>
      <c r="N29" s="394"/>
      <c r="O29" s="395">
        <f>G29+K29</f>
        <v>0</v>
      </c>
      <c r="P29" s="395"/>
      <c r="Q29" s="395"/>
      <c r="R29" s="395"/>
      <c r="S29" s="396"/>
    </row>
    <row r="30" spans="1:19" ht="18" customHeight="1" thickBot="1">
      <c r="A30" s="397" t="s">
        <v>44</v>
      </c>
      <c r="B30" s="398"/>
      <c r="C30" s="398"/>
      <c r="D30" s="398"/>
      <c r="E30" s="398"/>
      <c r="F30" s="399"/>
      <c r="G30" s="400">
        <f>SUM(G27:J29)</f>
        <v>3000000</v>
      </c>
      <c r="H30" s="400"/>
      <c r="I30" s="400"/>
      <c r="J30" s="400"/>
      <c r="K30" s="401">
        <f>SUM(K27:N29)</f>
        <v>0</v>
      </c>
      <c r="L30" s="401"/>
      <c r="M30" s="401"/>
      <c r="N30" s="401"/>
      <c r="O30" s="401">
        <f>SUM(O27:S29)</f>
        <v>3000000</v>
      </c>
      <c r="P30" s="401"/>
      <c r="Q30" s="401"/>
      <c r="R30" s="401"/>
      <c r="S30" s="402"/>
    </row>
    <row r="31" spans="1:19" ht="18" customHeight="1" thickTop="1">
      <c r="A31" s="53"/>
      <c r="B31" s="52"/>
      <c r="C31" s="52"/>
      <c r="D31" s="52"/>
      <c r="E31" s="52"/>
      <c r="F31" s="52"/>
      <c r="G31" s="52"/>
      <c r="H31" s="52"/>
      <c r="I31" s="52"/>
      <c r="J31" s="52"/>
      <c r="K31" s="52"/>
      <c r="L31" s="52"/>
      <c r="M31" s="52"/>
      <c r="N31" s="52"/>
      <c r="O31" s="52"/>
      <c r="P31" s="52"/>
      <c r="Q31" s="52"/>
      <c r="R31" s="52"/>
      <c r="S31" s="51"/>
    </row>
    <row r="32" spans="1:19" ht="18" customHeight="1">
      <c r="A32" s="572" t="s">
        <v>45</v>
      </c>
      <c r="B32" s="332"/>
      <c r="C32" s="405" t="s">
        <v>46</v>
      </c>
      <c r="D32" s="333"/>
      <c r="E32" s="405" t="s">
        <v>47</v>
      </c>
      <c r="F32" s="333"/>
      <c r="G32" s="332" t="s">
        <v>45</v>
      </c>
      <c r="H32" s="333"/>
      <c r="I32" s="333"/>
      <c r="J32" s="333"/>
      <c r="K32" s="333" t="s">
        <v>46</v>
      </c>
      <c r="L32" s="333"/>
      <c r="M32" s="333"/>
      <c r="N32" s="333"/>
      <c r="O32" s="333" t="s">
        <v>47</v>
      </c>
      <c r="P32" s="333"/>
      <c r="Q32" s="333"/>
      <c r="R32" s="333"/>
      <c r="S32" s="573"/>
    </row>
    <row r="33" spans="1:20" ht="18" customHeight="1">
      <c r="A33" s="549" t="s">
        <v>48</v>
      </c>
      <c r="B33" s="306"/>
      <c r="C33" s="499" t="s">
        <v>213</v>
      </c>
      <c r="D33" s="499"/>
      <c r="E33" s="551" t="s">
        <v>214</v>
      </c>
      <c r="F33" s="552"/>
      <c r="G33" s="553" t="s">
        <v>51</v>
      </c>
      <c r="H33" s="553"/>
      <c r="I33" s="553"/>
      <c r="J33" s="553"/>
      <c r="K33" s="557" t="s">
        <v>52</v>
      </c>
      <c r="L33" s="558"/>
      <c r="M33" s="558"/>
      <c r="N33" s="558"/>
      <c r="O33" s="559" t="s">
        <v>53</v>
      </c>
      <c r="P33" s="560"/>
      <c r="Q33" s="560"/>
      <c r="R33" s="560"/>
      <c r="S33" s="561"/>
    </row>
    <row r="34" spans="1:20" s="141" customFormat="1" ht="18" customHeight="1">
      <c r="A34" s="550"/>
      <c r="B34" s="365"/>
      <c r="C34" s="562" t="s">
        <v>215</v>
      </c>
      <c r="D34" s="562"/>
      <c r="E34" s="563" t="s">
        <v>216</v>
      </c>
      <c r="F34" s="564"/>
      <c r="G34" s="370"/>
      <c r="H34" s="370"/>
      <c r="I34" s="370"/>
      <c r="J34" s="370"/>
      <c r="K34" s="565"/>
      <c r="L34" s="566"/>
      <c r="M34" s="566"/>
      <c r="N34" s="567"/>
      <c r="O34" s="568"/>
      <c r="P34" s="569"/>
      <c r="Q34" s="569"/>
      <c r="R34" s="569"/>
      <c r="S34" s="570"/>
    </row>
    <row r="35" spans="1:20" ht="18" hidden="1" customHeight="1">
      <c r="A35" s="389"/>
      <c r="B35" s="308"/>
      <c r="C35" s="491"/>
      <c r="D35" s="492"/>
      <c r="E35" s="493"/>
      <c r="F35" s="494"/>
      <c r="G35" s="554"/>
      <c r="H35" s="555"/>
      <c r="I35" s="555"/>
      <c r="J35" s="556"/>
      <c r="K35" s="495"/>
      <c r="L35" s="496"/>
      <c r="M35" s="496"/>
      <c r="N35" s="496"/>
      <c r="O35" s="497"/>
      <c r="P35" s="497"/>
      <c r="Q35" s="497"/>
      <c r="R35" s="497"/>
      <c r="S35" s="571"/>
    </row>
    <row r="36" spans="1:20" ht="18" customHeight="1">
      <c r="A36" s="140" t="s">
        <v>60</v>
      </c>
      <c r="B36" s="139"/>
      <c r="C36" s="83"/>
      <c r="D36" s="83"/>
      <c r="E36" s="83"/>
      <c r="F36" s="83"/>
      <c r="G36" s="83"/>
      <c r="H36" s="83"/>
      <c r="I36" s="83"/>
      <c r="J36" s="83"/>
      <c r="K36" s="83"/>
      <c r="L36" s="83"/>
      <c r="M36" s="83"/>
      <c r="N36" s="83"/>
      <c r="O36" s="83"/>
      <c r="P36" s="83"/>
      <c r="Q36" s="83"/>
      <c r="R36" s="83"/>
      <c r="S36" s="121"/>
    </row>
    <row r="37" spans="1:20" ht="18" customHeight="1">
      <c r="A37" s="277" t="s">
        <v>45</v>
      </c>
      <c r="B37" s="279"/>
      <c r="C37" s="331" t="s">
        <v>46</v>
      </c>
      <c r="D37" s="331"/>
      <c r="E37" s="331" t="s">
        <v>47</v>
      </c>
      <c r="F37" s="331"/>
      <c r="G37" s="332" t="s">
        <v>45</v>
      </c>
      <c r="H37" s="333"/>
      <c r="I37" s="333"/>
      <c r="J37" s="333"/>
      <c r="K37" s="333" t="s">
        <v>46</v>
      </c>
      <c r="L37" s="333"/>
      <c r="M37" s="333"/>
      <c r="N37" s="333"/>
      <c r="O37" s="331" t="s">
        <v>47</v>
      </c>
      <c r="P37" s="331"/>
      <c r="Q37" s="331"/>
      <c r="R37" s="331"/>
      <c r="S37" s="334"/>
    </row>
    <row r="38" spans="1:20" ht="18" customHeight="1">
      <c r="A38" s="335" t="s">
        <v>61</v>
      </c>
      <c r="B38" s="336"/>
      <c r="C38" s="367" t="s">
        <v>213</v>
      </c>
      <c r="D38" s="367"/>
      <c r="E38" s="475" t="s">
        <v>214</v>
      </c>
      <c r="F38" s="476"/>
      <c r="G38" s="345" t="s">
        <v>64</v>
      </c>
      <c r="H38" s="345"/>
      <c r="I38" s="345"/>
      <c r="J38" s="345"/>
      <c r="K38" s="348" t="s">
        <v>52</v>
      </c>
      <c r="L38" s="349"/>
      <c r="M38" s="349"/>
      <c r="N38" s="349"/>
      <c r="O38" s="373" t="s">
        <v>53</v>
      </c>
      <c r="P38" s="374"/>
      <c r="Q38" s="374"/>
      <c r="R38" s="374"/>
      <c r="S38" s="375"/>
    </row>
    <row r="39" spans="1:20" ht="18" customHeight="1">
      <c r="A39" s="337"/>
      <c r="B39" s="338"/>
      <c r="C39" s="341" t="s">
        <v>62</v>
      </c>
      <c r="D39" s="342"/>
      <c r="E39" s="355" t="s">
        <v>63</v>
      </c>
      <c r="F39" s="356"/>
      <c r="G39" s="346"/>
      <c r="H39" s="346"/>
      <c r="I39" s="346"/>
      <c r="J39" s="346"/>
      <c r="K39" s="357" t="s">
        <v>217</v>
      </c>
      <c r="L39" s="358"/>
      <c r="M39" s="358"/>
      <c r="N39" s="359"/>
      <c r="O39" s="357"/>
      <c r="P39" s="358"/>
      <c r="Q39" s="358"/>
      <c r="R39" s="358"/>
      <c r="S39" s="360"/>
    </row>
    <row r="40" spans="1:20" ht="18" hidden="1" customHeight="1">
      <c r="A40" s="339"/>
      <c r="B40" s="340"/>
      <c r="C40" s="347"/>
      <c r="D40" s="314"/>
      <c r="E40" s="361"/>
      <c r="F40" s="362"/>
      <c r="G40" s="313"/>
      <c r="H40" s="347"/>
      <c r="I40" s="347"/>
      <c r="J40" s="314"/>
      <c r="K40" s="317"/>
      <c r="L40" s="318"/>
      <c r="M40" s="318"/>
      <c r="N40" s="318"/>
      <c r="O40" s="318"/>
      <c r="P40" s="317"/>
      <c r="Q40" s="317"/>
      <c r="R40" s="317"/>
      <c r="S40" s="363"/>
    </row>
    <row r="41" spans="1:20" ht="18" customHeight="1">
      <c r="A41" s="303" t="s">
        <v>66</v>
      </c>
      <c r="B41" s="304"/>
      <c r="C41" s="138"/>
      <c r="D41" s="54"/>
      <c r="E41" s="137"/>
      <c r="F41" s="137"/>
      <c r="G41" s="137"/>
      <c r="H41" s="137"/>
      <c r="I41" s="137"/>
      <c r="J41" s="137"/>
      <c r="K41" s="137"/>
      <c r="L41" s="137"/>
      <c r="M41" s="137"/>
      <c r="N41" s="137"/>
      <c r="O41" s="137"/>
      <c r="P41" s="137"/>
      <c r="Q41" s="137"/>
      <c r="R41" s="137"/>
      <c r="S41" s="121"/>
    </row>
    <row r="42" spans="1:20" ht="18" customHeight="1">
      <c r="A42" s="305" t="s">
        <v>67</v>
      </c>
      <c r="B42" s="306"/>
      <c r="C42" s="309" t="s">
        <v>218</v>
      </c>
      <c r="D42" s="309"/>
      <c r="E42" s="310"/>
      <c r="F42" s="467" t="s">
        <v>69</v>
      </c>
      <c r="G42" s="336"/>
      <c r="H42" s="469" t="s">
        <v>219</v>
      </c>
      <c r="I42" s="315"/>
      <c r="J42" s="315"/>
      <c r="K42" s="315"/>
      <c r="L42" s="315"/>
      <c r="M42" s="315"/>
      <c r="N42" s="315"/>
      <c r="O42" s="315"/>
      <c r="P42" s="315"/>
      <c r="Q42" s="315"/>
      <c r="R42" s="315"/>
      <c r="S42" s="316"/>
    </row>
    <row r="43" spans="1:20" ht="18" customHeight="1">
      <c r="A43" s="307"/>
      <c r="B43" s="308"/>
      <c r="C43" s="385" t="s">
        <v>220</v>
      </c>
      <c r="D43" s="386"/>
      <c r="E43" s="386"/>
      <c r="F43" s="468"/>
      <c r="G43" s="340"/>
      <c r="H43" s="385" t="s">
        <v>221</v>
      </c>
      <c r="I43" s="386"/>
      <c r="J43" s="386"/>
      <c r="K43" s="386"/>
      <c r="L43" s="386"/>
      <c r="M43" s="386"/>
      <c r="N43" s="386"/>
      <c r="O43" s="386"/>
      <c r="P43" s="386"/>
      <c r="Q43" s="386"/>
      <c r="R43" s="386"/>
      <c r="S43" s="470"/>
    </row>
    <row r="44" spans="1:20" ht="18" customHeight="1">
      <c r="A44" s="320" t="s">
        <v>73</v>
      </c>
      <c r="B44" s="304"/>
      <c r="C44" s="44"/>
      <c r="S44" s="9"/>
    </row>
    <row r="45" spans="1:20" ht="18" customHeight="1">
      <c r="A45" s="321" t="s">
        <v>74</v>
      </c>
      <c r="B45" s="322"/>
      <c r="C45" s="323"/>
      <c r="D45" s="327" t="s">
        <v>75</v>
      </c>
      <c r="E45" s="328" t="s">
        <v>76</v>
      </c>
      <c r="F45" s="329" t="s">
        <v>77</v>
      </c>
      <c r="G45" s="330" t="s">
        <v>78</v>
      </c>
      <c r="H45" s="330"/>
      <c r="I45" s="330"/>
      <c r="J45" s="330"/>
      <c r="K45" s="330"/>
      <c r="L45" s="330"/>
      <c r="M45" s="330"/>
      <c r="N45" s="330"/>
      <c r="O45" s="330"/>
      <c r="P45" s="330"/>
      <c r="Q45" s="330"/>
      <c r="R45" s="330"/>
      <c r="S45" s="334"/>
      <c r="T45" s="252" t="s">
        <v>79</v>
      </c>
    </row>
    <row r="46" spans="1:20" ht="18" customHeight="1">
      <c r="A46" s="324"/>
      <c r="B46" s="325"/>
      <c r="C46" s="326"/>
      <c r="D46" s="327"/>
      <c r="E46" s="328"/>
      <c r="F46" s="329"/>
      <c r="G46" s="43" t="s">
        <v>80</v>
      </c>
      <c r="H46" s="43" t="s">
        <v>81</v>
      </c>
      <c r="I46" s="43" t="s">
        <v>82</v>
      </c>
      <c r="J46" s="43" t="s">
        <v>83</v>
      </c>
      <c r="K46" s="43" t="s">
        <v>84</v>
      </c>
      <c r="L46" s="43" t="s">
        <v>85</v>
      </c>
      <c r="M46" s="43" t="s">
        <v>86</v>
      </c>
      <c r="N46" s="43" t="s">
        <v>87</v>
      </c>
      <c r="O46" s="43" t="s">
        <v>88</v>
      </c>
      <c r="P46" s="43" t="s">
        <v>89</v>
      </c>
      <c r="Q46" s="43" t="s">
        <v>90</v>
      </c>
      <c r="R46" s="43" t="s">
        <v>91</v>
      </c>
      <c r="S46" s="42" t="s">
        <v>92</v>
      </c>
      <c r="T46" s="253"/>
    </row>
    <row r="47" spans="1:20" ht="18" customHeight="1">
      <c r="A47" s="292" t="s">
        <v>222</v>
      </c>
      <c r="B47" s="292"/>
      <c r="C47" s="292"/>
      <c r="D47" s="41"/>
      <c r="E47" s="41"/>
      <c r="F47" s="40"/>
      <c r="G47" s="40"/>
      <c r="H47" s="40"/>
      <c r="I47" s="40"/>
      <c r="J47" s="40"/>
      <c r="K47" s="40"/>
      <c r="L47" s="40"/>
      <c r="M47" s="40"/>
      <c r="N47" s="40"/>
      <c r="O47" s="40"/>
      <c r="P47" s="40"/>
      <c r="Q47" s="40"/>
      <c r="R47" s="40"/>
      <c r="S47" s="39"/>
      <c r="T47" s="254"/>
    </row>
    <row r="48" spans="1:20" ht="36.75" customHeight="1">
      <c r="A48" s="293" t="s">
        <v>94</v>
      </c>
      <c r="B48" s="294"/>
      <c r="C48" s="295"/>
      <c r="D48" s="152" t="s">
        <v>223</v>
      </c>
      <c r="E48" s="35" t="s">
        <v>171</v>
      </c>
      <c r="F48" s="136">
        <v>0.15</v>
      </c>
      <c r="G48" s="136">
        <v>0.5</v>
      </c>
      <c r="H48" s="136">
        <v>0.5</v>
      </c>
      <c r="I48" s="136"/>
      <c r="J48" s="136"/>
      <c r="K48" s="136"/>
      <c r="L48" s="136"/>
      <c r="M48" s="136"/>
      <c r="N48" s="136"/>
      <c r="O48" s="136"/>
      <c r="P48" s="136"/>
      <c r="Q48" s="136"/>
      <c r="R48" s="136"/>
      <c r="S48" s="28">
        <f>SUM(G48:R48)</f>
        <v>1</v>
      </c>
      <c r="T48" s="187" t="s">
        <v>224</v>
      </c>
    </row>
    <row r="49" spans="1:20" ht="39.6" customHeight="1">
      <c r="A49" s="293" t="s">
        <v>225</v>
      </c>
      <c r="B49" s="294"/>
      <c r="C49" s="295"/>
      <c r="D49" s="134" t="s">
        <v>226</v>
      </c>
      <c r="E49" s="35" t="s">
        <v>171</v>
      </c>
      <c r="F49" s="135">
        <v>0.15</v>
      </c>
      <c r="G49" s="135"/>
      <c r="H49" s="135">
        <v>0.25</v>
      </c>
      <c r="I49" s="135">
        <v>0.5</v>
      </c>
      <c r="J49" s="135">
        <v>0.25</v>
      </c>
      <c r="K49" s="135"/>
      <c r="L49" s="135"/>
      <c r="M49" s="135"/>
      <c r="N49" s="135"/>
      <c r="O49" s="135"/>
      <c r="P49" s="135"/>
      <c r="Q49" s="135"/>
      <c r="R49" s="135"/>
      <c r="S49" s="28">
        <f>SUM(G49:R49)</f>
        <v>1</v>
      </c>
      <c r="T49" s="188" t="s">
        <v>227</v>
      </c>
    </row>
    <row r="50" spans="1:20" ht="267.95" customHeight="1">
      <c r="A50" s="546" t="s">
        <v>228</v>
      </c>
      <c r="B50" s="547"/>
      <c r="C50" s="548"/>
      <c r="D50" s="209" t="s">
        <v>229</v>
      </c>
      <c r="E50" s="197" t="s">
        <v>5</v>
      </c>
      <c r="F50" s="210">
        <v>0.4</v>
      </c>
      <c r="G50" s="210"/>
      <c r="H50" s="210"/>
      <c r="I50" s="210"/>
      <c r="J50" s="210">
        <v>0.2</v>
      </c>
      <c r="K50" s="210">
        <v>0.2</v>
      </c>
      <c r="L50" s="210">
        <v>0.2</v>
      </c>
      <c r="M50" s="210">
        <v>0.2</v>
      </c>
      <c r="N50" s="210">
        <v>0.2</v>
      </c>
      <c r="O50" s="211"/>
      <c r="P50" s="210"/>
      <c r="Q50" s="210"/>
      <c r="R50" s="198"/>
      <c r="S50" s="199">
        <f>SUM(G50:R50)</f>
        <v>1</v>
      </c>
      <c r="T50" s="200" t="s">
        <v>230</v>
      </c>
    </row>
    <row r="51" spans="1:20" ht="272.45" customHeight="1">
      <c r="A51" s="201"/>
      <c r="B51" s="202"/>
      <c r="C51" s="203"/>
      <c r="D51" s="204"/>
      <c r="E51" s="205"/>
      <c r="F51" s="206"/>
      <c r="G51" s="206"/>
      <c r="H51" s="206"/>
      <c r="I51" s="206"/>
      <c r="J51" s="206"/>
      <c r="K51" s="206"/>
      <c r="L51" s="206"/>
      <c r="M51" s="206"/>
      <c r="N51" s="206"/>
      <c r="O51" s="196"/>
      <c r="P51" s="206"/>
      <c r="Q51" s="206"/>
      <c r="R51" s="206"/>
      <c r="S51" s="207"/>
      <c r="T51" s="208" t="s">
        <v>231</v>
      </c>
    </row>
    <row r="52" spans="1:20" s="33" customFormat="1" ht="101.45" customHeight="1">
      <c r="A52" s="133" t="s">
        <v>232</v>
      </c>
      <c r="B52" s="132"/>
      <c r="C52" s="131"/>
      <c r="D52" s="134" t="s">
        <v>233</v>
      </c>
      <c r="E52" s="31" t="s">
        <v>5</v>
      </c>
      <c r="F52" s="130">
        <v>0.2</v>
      </c>
      <c r="G52" s="130"/>
      <c r="H52" s="130"/>
      <c r="I52" s="130"/>
      <c r="J52" s="130"/>
      <c r="K52" s="130"/>
      <c r="L52" s="130"/>
      <c r="M52" s="130">
        <v>0.2</v>
      </c>
      <c r="N52" s="130">
        <v>0.2</v>
      </c>
      <c r="O52" s="130">
        <v>0.2</v>
      </c>
      <c r="P52" s="130">
        <v>0.2</v>
      </c>
      <c r="Q52" s="130">
        <v>0.2</v>
      </c>
      <c r="R52" s="130"/>
      <c r="S52" s="199">
        <f>SUM(G52:R52)</f>
        <v>1</v>
      </c>
      <c r="T52" s="194" t="s">
        <v>234</v>
      </c>
    </row>
    <row r="53" spans="1:20" ht="18" customHeight="1">
      <c r="A53" s="133" t="s">
        <v>235</v>
      </c>
      <c r="B53" s="132"/>
      <c r="C53" s="131"/>
      <c r="D53" s="32" t="s">
        <v>107</v>
      </c>
      <c r="E53" s="31" t="s">
        <v>5</v>
      </c>
      <c r="F53" s="130">
        <v>0.1</v>
      </c>
      <c r="G53" s="130"/>
      <c r="H53" s="130"/>
      <c r="I53" s="130"/>
      <c r="J53" s="130"/>
      <c r="K53" s="130"/>
      <c r="L53" s="130"/>
      <c r="M53" s="130"/>
      <c r="N53" s="130"/>
      <c r="O53" s="130"/>
      <c r="P53" s="130"/>
      <c r="Q53" s="130">
        <v>0.5</v>
      </c>
      <c r="R53" s="130">
        <v>0.5</v>
      </c>
      <c r="S53" s="28">
        <f>SUM(G53:R53)</f>
        <v>1</v>
      </c>
      <c r="T53" s="231" t="s">
        <v>108</v>
      </c>
    </row>
    <row r="54" spans="1:20" ht="18" hidden="1" customHeight="1">
      <c r="A54" s="299"/>
      <c r="B54" s="297"/>
      <c r="C54" s="298"/>
      <c r="D54" s="27"/>
      <c r="E54" s="27"/>
      <c r="F54" s="26"/>
      <c r="G54" s="25"/>
      <c r="H54" s="25"/>
      <c r="I54" s="25"/>
      <c r="J54" s="25"/>
      <c r="K54" s="25"/>
      <c r="L54" s="25"/>
      <c r="M54" s="25"/>
      <c r="N54" s="25"/>
      <c r="O54" s="25"/>
      <c r="P54" s="25"/>
      <c r="Q54" s="25"/>
      <c r="R54" s="25"/>
      <c r="S54" s="24"/>
      <c r="T54" s="185"/>
    </row>
    <row r="55" spans="1:20" ht="18" hidden="1" customHeight="1">
      <c r="A55" s="299"/>
      <c r="B55" s="297"/>
      <c r="C55" s="298"/>
      <c r="D55" s="27"/>
      <c r="E55" s="27"/>
      <c r="F55" s="26"/>
      <c r="G55" s="25"/>
      <c r="H55" s="25"/>
      <c r="I55" s="25"/>
      <c r="J55" s="25"/>
      <c r="K55" s="25"/>
      <c r="L55" s="25"/>
      <c r="M55" s="25"/>
      <c r="N55" s="25"/>
      <c r="O55" s="25"/>
      <c r="P55" s="25"/>
      <c r="Q55" s="25"/>
      <c r="R55" s="25"/>
      <c r="S55" s="24"/>
      <c r="T55" s="185"/>
    </row>
    <row r="56" spans="1:20" ht="18" hidden="1" customHeight="1">
      <c r="A56" s="300"/>
      <c r="B56" s="301"/>
      <c r="C56" s="302"/>
      <c r="D56" s="23"/>
      <c r="E56" s="22"/>
      <c r="F56" s="21"/>
      <c r="G56" s="20"/>
      <c r="H56" s="20"/>
      <c r="I56" s="20"/>
      <c r="J56" s="20"/>
      <c r="K56" s="20"/>
      <c r="L56" s="20"/>
      <c r="M56" s="20"/>
      <c r="N56" s="20"/>
      <c r="O56" s="20"/>
      <c r="P56" s="20"/>
      <c r="Q56" s="20"/>
      <c r="R56" s="20"/>
      <c r="S56" s="19"/>
      <c r="T56" s="185"/>
    </row>
    <row r="57" spans="1:20" ht="18" customHeight="1">
      <c r="A57" s="277" t="s">
        <v>92</v>
      </c>
      <c r="B57" s="278"/>
      <c r="C57" s="279"/>
      <c r="D57" s="18"/>
      <c r="E57" s="18"/>
      <c r="F57" s="17">
        <f>SUM(F47:F56)</f>
        <v>0.99999999999999989</v>
      </c>
      <c r="G57" s="17">
        <f t="shared" ref="G57:O57" si="0">(G47*$F$47)+(G48*$F$48)+(G49*$F$49)+(G50*$F$50)+(G52*$F$52)+(G53*$F$53)+(G54*$F$54)+(G55*$F$55)+(G56*$F$56)</f>
        <v>7.4999999999999997E-2</v>
      </c>
      <c r="H57" s="17">
        <f t="shared" si="0"/>
        <v>0.11249999999999999</v>
      </c>
      <c r="I57" s="129">
        <f t="shared" si="0"/>
        <v>7.4999999999999997E-2</v>
      </c>
      <c r="J57" s="17">
        <f t="shared" si="0"/>
        <v>0.11750000000000002</v>
      </c>
      <c r="K57" s="17">
        <f t="shared" si="0"/>
        <v>8.0000000000000016E-2</v>
      </c>
      <c r="L57" s="17">
        <f t="shared" si="0"/>
        <v>8.0000000000000016E-2</v>
      </c>
      <c r="M57" s="17">
        <f t="shared" si="0"/>
        <v>0.12000000000000002</v>
      </c>
      <c r="N57" s="17">
        <f t="shared" si="0"/>
        <v>0.12000000000000002</v>
      </c>
      <c r="O57" s="17">
        <f t="shared" si="0"/>
        <v>4.0000000000000008E-2</v>
      </c>
      <c r="P57" s="17">
        <f>(P47*$F$47)+(P48*$F$48)+(P49*$F$49)+(O50*$F$50)+(P52*$F$52)+(P53*$F$53)+(P54*$F$54)+(P55*$F$55)+(P56*$F$56)</f>
        <v>4.0000000000000008E-2</v>
      </c>
      <c r="Q57" s="17">
        <f>(Q47*$F$47)+(Q48*$F$48)+(Q49*$F$49)+(Q50*$F$50)+(Q52*$F$52)+(Q53*$F$53)+(Q54*$F$54)+(Q55*$F$55)+(Q56*$F$56)</f>
        <v>9.0000000000000011E-2</v>
      </c>
      <c r="R57" s="17">
        <f>(R47*$F$47)+(R48*$F$48)+(R49*$F$49)+(R50*$F$50)*(R50*$F$50)+(R53*$F$53)+(R54*$F$54)+(R55*$F$55)+(R56*$F$56)</f>
        <v>0.05</v>
      </c>
      <c r="S57" s="16">
        <f>SUM(G57:R57)</f>
        <v>1</v>
      </c>
      <c r="T57" s="186"/>
    </row>
    <row r="58" spans="1:20" ht="18" customHeight="1">
      <c r="A58" s="277" t="s">
        <v>109</v>
      </c>
      <c r="B58" s="278"/>
      <c r="C58" s="279"/>
      <c r="D58" s="18"/>
      <c r="E58" s="18" t="s">
        <v>110</v>
      </c>
      <c r="F58" s="17">
        <f>SUM(F47:F56)</f>
        <v>0.99999999999999989</v>
      </c>
      <c r="G58" s="17">
        <f>G57</f>
        <v>7.4999999999999997E-2</v>
      </c>
      <c r="H58" s="17">
        <f t="shared" ref="H58:R58" si="1">G58+H57</f>
        <v>0.1875</v>
      </c>
      <c r="I58" s="17">
        <f t="shared" si="1"/>
        <v>0.26250000000000001</v>
      </c>
      <c r="J58" s="17">
        <f t="shared" si="1"/>
        <v>0.38</v>
      </c>
      <c r="K58" s="17">
        <f t="shared" si="1"/>
        <v>0.46</v>
      </c>
      <c r="L58" s="17">
        <f t="shared" si="1"/>
        <v>0.54</v>
      </c>
      <c r="M58" s="17">
        <f t="shared" si="1"/>
        <v>0.66</v>
      </c>
      <c r="N58" s="17">
        <f t="shared" si="1"/>
        <v>0.78</v>
      </c>
      <c r="O58" s="17">
        <f t="shared" si="1"/>
        <v>0.82000000000000006</v>
      </c>
      <c r="P58" s="17">
        <f t="shared" si="1"/>
        <v>0.8600000000000001</v>
      </c>
      <c r="Q58" s="17">
        <f t="shared" si="1"/>
        <v>0.95000000000000007</v>
      </c>
      <c r="R58" s="17">
        <f t="shared" si="1"/>
        <v>1</v>
      </c>
      <c r="S58" s="16"/>
      <c r="T58" s="182"/>
    </row>
    <row r="59" spans="1:20" ht="18.75">
      <c r="A59" s="280" t="s">
        <v>111</v>
      </c>
      <c r="B59" s="281"/>
      <c r="S59" s="9"/>
    </row>
    <row r="60" spans="1:20" ht="34.9" customHeight="1">
      <c r="A60" s="542" t="s">
        <v>112</v>
      </c>
      <c r="B60" s="462"/>
      <c r="C60" s="15" t="s">
        <v>113</v>
      </c>
      <c r="D60" s="284" t="s">
        <v>114</v>
      </c>
      <c r="E60" s="285"/>
      <c r="F60" s="284" t="s">
        <v>115</v>
      </c>
      <c r="G60" s="285"/>
      <c r="H60" s="286" t="s">
        <v>116</v>
      </c>
      <c r="I60" s="286"/>
      <c r="J60" s="286"/>
      <c r="K60" s="286"/>
      <c r="L60" s="286"/>
      <c r="M60" s="286"/>
      <c r="N60" s="286"/>
      <c r="O60" s="286"/>
      <c r="P60" s="286"/>
      <c r="Q60" s="286"/>
      <c r="R60" s="286"/>
      <c r="S60" s="543"/>
      <c r="T60" s="1" t="s">
        <v>236</v>
      </c>
    </row>
    <row r="61" spans="1:20" ht="18" customHeight="1">
      <c r="A61" s="544" t="s">
        <v>237</v>
      </c>
      <c r="B61" s="464"/>
      <c r="C61" s="12" t="s">
        <v>238</v>
      </c>
      <c r="D61" s="287" t="s">
        <v>119</v>
      </c>
      <c r="E61" s="288"/>
      <c r="F61" s="289" t="s">
        <v>120</v>
      </c>
      <c r="G61" s="290"/>
      <c r="H61" s="291" t="s">
        <v>239</v>
      </c>
      <c r="I61" s="291"/>
      <c r="J61" s="291"/>
      <c r="K61" s="291"/>
      <c r="L61" s="291"/>
      <c r="M61" s="291"/>
      <c r="N61" s="291"/>
      <c r="O61" s="291"/>
      <c r="P61" s="291"/>
      <c r="Q61" s="291"/>
      <c r="R61" s="291"/>
      <c r="S61" s="545"/>
    </row>
    <row r="62" spans="1:20" ht="18" customHeight="1">
      <c r="A62" s="528" t="s">
        <v>240</v>
      </c>
      <c r="B62" s="529"/>
      <c r="C62" s="128"/>
      <c r="D62" s="530"/>
      <c r="E62" s="531"/>
      <c r="F62" s="532"/>
      <c r="G62" s="533"/>
      <c r="H62" s="534"/>
      <c r="I62" s="534"/>
      <c r="J62" s="534"/>
      <c r="K62" s="534"/>
      <c r="L62" s="534"/>
      <c r="M62" s="534"/>
      <c r="N62" s="534"/>
      <c r="O62" s="534"/>
      <c r="P62" s="534"/>
      <c r="Q62" s="534"/>
      <c r="R62" s="534"/>
      <c r="S62" s="535"/>
    </row>
    <row r="63" spans="1:20" ht="18" hidden="1" customHeight="1">
      <c r="A63" s="127"/>
      <c r="B63" s="126"/>
      <c r="C63" s="12"/>
      <c r="D63" s="101"/>
      <c r="E63" s="102"/>
      <c r="F63" s="125"/>
      <c r="G63" s="124"/>
      <c r="H63" s="123"/>
      <c r="I63" s="123"/>
      <c r="J63" s="123"/>
      <c r="K63" s="123"/>
      <c r="L63" s="123"/>
      <c r="M63" s="123"/>
      <c r="N63" s="123"/>
      <c r="O63" s="123"/>
      <c r="P63" s="123"/>
      <c r="Q63" s="123"/>
      <c r="R63" s="123"/>
      <c r="S63" s="94"/>
    </row>
    <row r="64" spans="1:20" ht="18" customHeight="1">
      <c r="A64" s="536" t="s">
        <v>123</v>
      </c>
      <c r="B64" s="281"/>
      <c r="C64" s="122"/>
      <c r="D64" s="54"/>
      <c r="E64" s="54"/>
      <c r="F64" s="54"/>
      <c r="G64" s="54"/>
      <c r="H64" s="54"/>
      <c r="I64" s="54"/>
      <c r="J64" s="54"/>
      <c r="K64" s="54"/>
      <c r="L64" s="54"/>
      <c r="M64" s="54"/>
      <c r="N64" s="54"/>
      <c r="O64" s="54"/>
      <c r="P64" s="54"/>
      <c r="Q64" s="54"/>
      <c r="R64" s="54"/>
      <c r="S64" s="121"/>
    </row>
    <row r="65" spans="1:19" ht="18" customHeight="1">
      <c r="A65" s="268" t="s">
        <v>124</v>
      </c>
      <c r="B65" s="269"/>
      <c r="C65" s="120" t="s">
        <v>125</v>
      </c>
      <c r="D65" s="537" t="s">
        <v>126</v>
      </c>
      <c r="E65" s="538"/>
      <c r="F65" s="538"/>
      <c r="G65" s="539"/>
      <c r="H65" s="537" t="s">
        <v>127</v>
      </c>
      <c r="I65" s="540"/>
      <c r="J65" s="540"/>
      <c r="K65" s="540"/>
      <c r="L65" s="540"/>
      <c r="M65" s="540"/>
      <c r="N65" s="540"/>
      <c r="O65" s="540"/>
      <c r="P65" s="540"/>
      <c r="Q65" s="540"/>
      <c r="R65" s="540"/>
      <c r="S65" s="541"/>
    </row>
    <row r="66" spans="1:19" ht="18" customHeight="1">
      <c r="A66" s="268"/>
      <c r="B66" s="269"/>
      <c r="C66" s="5"/>
      <c r="D66" s="244"/>
      <c r="E66" s="245"/>
      <c r="F66" s="245"/>
      <c r="G66" s="246"/>
      <c r="H66" s="244"/>
      <c r="I66" s="245"/>
      <c r="J66" s="245"/>
      <c r="K66" s="245"/>
      <c r="L66" s="245"/>
      <c r="M66" s="245"/>
      <c r="N66" s="245"/>
      <c r="O66" s="245"/>
      <c r="P66" s="245"/>
      <c r="Q66" s="245"/>
      <c r="R66" s="245"/>
      <c r="S66" s="247"/>
    </row>
    <row r="67" spans="1:19" ht="15.75">
      <c r="A67" s="270"/>
      <c r="B67" s="271"/>
      <c r="C67" s="3"/>
      <c r="D67" s="248"/>
      <c r="E67" s="249"/>
      <c r="F67" s="249"/>
      <c r="G67" s="250"/>
      <c r="H67" s="248"/>
      <c r="I67" s="249"/>
      <c r="J67" s="249"/>
      <c r="K67" s="249"/>
      <c r="L67" s="249"/>
      <c r="M67" s="249"/>
      <c r="N67" s="249"/>
      <c r="O67" s="249"/>
      <c r="P67" s="249"/>
      <c r="Q67" s="249"/>
      <c r="R67" s="249"/>
      <c r="S67" s="251"/>
    </row>
    <row r="68" spans="1:19" ht="27" customHeight="1">
      <c r="A68" s="233" t="s">
        <v>132</v>
      </c>
      <c r="B68" s="234"/>
      <c r="C68" s="7" t="s">
        <v>133</v>
      </c>
      <c r="D68" s="6" t="s">
        <v>134</v>
      </c>
      <c r="E68" s="239" t="s">
        <v>135</v>
      </c>
      <c r="F68" s="240"/>
      <c r="G68" s="241"/>
      <c r="H68" s="242" t="s">
        <v>136</v>
      </c>
      <c r="I68" s="242"/>
      <c r="J68" s="242"/>
      <c r="K68" s="242"/>
      <c r="L68" s="242"/>
      <c r="M68" s="242"/>
      <c r="N68" s="242"/>
      <c r="O68" s="242"/>
      <c r="P68" s="242"/>
      <c r="Q68" s="242"/>
      <c r="R68" s="242"/>
      <c r="S68" s="243"/>
    </row>
    <row r="69" spans="1:19" ht="18" customHeight="1">
      <c r="A69" s="235"/>
      <c r="B69" s="236"/>
      <c r="C69" s="5" t="s">
        <v>137</v>
      </c>
      <c r="D69" s="4">
        <v>1</v>
      </c>
      <c r="E69" s="244" t="s">
        <v>119</v>
      </c>
      <c r="F69" s="245"/>
      <c r="G69" s="246"/>
      <c r="H69" s="244" t="s">
        <v>241</v>
      </c>
      <c r="I69" s="245"/>
      <c r="J69" s="245"/>
      <c r="K69" s="245"/>
      <c r="L69" s="245"/>
      <c r="M69" s="245"/>
      <c r="N69" s="245"/>
      <c r="O69" s="245"/>
      <c r="P69" s="245"/>
      <c r="Q69" s="245"/>
      <c r="R69" s="245"/>
      <c r="S69" s="247"/>
    </row>
    <row r="70" spans="1:19" ht="18" customHeight="1">
      <c r="A70" s="237"/>
      <c r="B70" s="238"/>
      <c r="C70" s="3" t="s">
        <v>139</v>
      </c>
      <c r="D70" s="2">
        <v>6</v>
      </c>
      <c r="E70" s="248" t="s">
        <v>119</v>
      </c>
      <c r="F70" s="249"/>
      <c r="G70" s="250"/>
      <c r="H70" s="248" t="s">
        <v>241</v>
      </c>
      <c r="I70" s="249"/>
      <c r="J70" s="249"/>
      <c r="K70" s="249"/>
      <c r="L70" s="249"/>
      <c r="M70" s="249"/>
      <c r="N70" s="249"/>
      <c r="O70" s="249"/>
      <c r="P70" s="249"/>
      <c r="Q70" s="249"/>
      <c r="R70" s="249"/>
      <c r="S70" s="251"/>
    </row>
  </sheetData>
  <mergeCells count="156">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A12:A13"/>
    <mergeCell ref="B12:S12"/>
    <mergeCell ref="B13:S13"/>
    <mergeCell ref="B14:S14"/>
    <mergeCell ref="C15:S15"/>
    <mergeCell ref="A16:A18"/>
    <mergeCell ref="B16:S16"/>
    <mergeCell ref="B17:S17"/>
    <mergeCell ref="B18:S18"/>
    <mergeCell ref="A19:A25"/>
    <mergeCell ref="B19:F19"/>
    <mergeCell ref="G19:I25"/>
    <mergeCell ref="J19:S19"/>
    <mergeCell ref="B20:F20"/>
    <mergeCell ref="B21:F21"/>
    <mergeCell ref="J21:S21"/>
    <mergeCell ref="B22:F22"/>
    <mergeCell ref="J23:S23"/>
    <mergeCell ref="B24:F24"/>
    <mergeCell ref="J24:S24"/>
    <mergeCell ref="B25:F25"/>
    <mergeCell ref="J25:S25"/>
    <mergeCell ref="G26:J26"/>
    <mergeCell ref="K26:N26"/>
    <mergeCell ref="O26:S26"/>
    <mergeCell ref="A27:F27"/>
    <mergeCell ref="G27:J27"/>
    <mergeCell ref="K27:N27"/>
    <mergeCell ref="O27:S27"/>
    <mergeCell ref="A28:F28"/>
    <mergeCell ref="G28:J28"/>
    <mergeCell ref="K28:N28"/>
    <mergeCell ref="O28:S28"/>
    <mergeCell ref="A29:F29"/>
    <mergeCell ref="G29:J29"/>
    <mergeCell ref="K29:N29"/>
    <mergeCell ref="O29:S29"/>
    <mergeCell ref="A30:F30"/>
    <mergeCell ref="G30:J30"/>
    <mergeCell ref="K30:N30"/>
    <mergeCell ref="O30:S30"/>
    <mergeCell ref="A32:B32"/>
    <mergeCell ref="C32:D32"/>
    <mergeCell ref="E32:F32"/>
    <mergeCell ref="G32:J32"/>
    <mergeCell ref="K32:N32"/>
    <mergeCell ref="O32:S32"/>
    <mergeCell ref="A33:B35"/>
    <mergeCell ref="C33:D33"/>
    <mergeCell ref="E33:F33"/>
    <mergeCell ref="G33:J35"/>
    <mergeCell ref="K33:N33"/>
    <mergeCell ref="O33:S33"/>
    <mergeCell ref="C34:D34"/>
    <mergeCell ref="E34:F34"/>
    <mergeCell ref="K34:N34"/>
    <mergeCell ref="O34:S34"/>
    <mergeCell ref="C35:D35"/>
    <mergeCell ref="E35:F35"/>
    <mergeCell ref="K35:N35"/>
    <mergeCell ref="O35:S35"/>
    <mergeCell ref="A37:B37"/>
    <mergeCell ref="C37:D37"/>
    <mergeCell ref="E37:F37"/>
    <mergeCell ref="G37:J37"/>
    <mergeCell ref="K37:N37"/>
    <mergeCell ref="O37:S37"/>
    <mergeCell ref="A38:B40"/>
    <mergeCell ref="C38:D38"/>
    <mergeCell ref="E38:F38"/>
    <mergeCell ref="G38:J40"/>
    <mergeCell ref="K38:N38"/>
    <mergeCell ref="O38:S38"/>
    <mergeCell ref="C39:D39"/>
    <mergeCell ref="E39:F39"/>
    <mergeCell ref="K39:N39"/>
    <mergeCell ref="O39:S39"/>
    <mergeCell ref="C40:D40"/>
    <mergeCell ref="E40:F40"/>
    <mergeCell ref="K40:N40"/>
    <mergeCell ref="O40:S40"/>
    <mergeCell ref="A41:B41"/>
    <mergeCell ref="A42:B43"/>
    <mergeCell ref="C42:E42"/>
    <mergeCell ref="F42:G43"/>
    <mergeCell ref="H42:S42"/>
    <mergeCell ref="C43:E43"/>
    <mergeCell ref="H43:S43"/>
    <mergeCell ref="A44:B44"/>
    <mergeCell ref="A45:C46"/>
    <mergeCell ref="D45:D46"/>
    <mergeCell ref="E45:E46"/>
    <mergeCell ref="F45:F46"/>
    <mergeCell ref="G45:S45"/>
    <mergeCell ref="H60:S60"/>
    <mergeCell ref="A61:B61"/>
    <mergeCell ref="D61:E61"/>
    <mergeCell ref="F61:G61"/>
    <mergeCell ref="H61:S61"/>
    <mergeCell ref="A47:C47"/>
    <mergeCell ref="A48:C48"/>
    <mergeCell ref="A49:C49"/>
    <mergeCell ref="A50:C50"/>
    <mergeCell ref="A54:C54"/>
    <mergeCell ref="A55:C55"/>
    <mergeCell ref="A56:C56"/>
    <mergeCell ref="A57:C57"/>
    <mergeCell ref="A58:C58"/>
    <mergeCell ref="A68:B70"/>
    <mergeCell ref="E68:G68"/>
    <mergeCell ref="H68:S68"/>
    <mergeCell ref="E69:G69"/>
    <mergeCell ref="H69:S69"/>
    <mergeCell ref="E70:G70"/>
    <mergeCell ref="H70:S70"/>
    <mergeCell ref="T45:T47"/>
    <mergeCell ref="A62:B62"/>
    <mergeCell ref="D62:E62"/>
    <mergeCell ref="F62:G62"/>
    <mergeCell ref="H62:S62"/>
    <mergeCell ref="A64:B64"/>
    <mergeCell ref="A65:B67"/>
    <mergeCell ref="D65:G65"/>
    <mergeCell ref="H65:S65"/>
    <mergeCell ref="D66:G66"/>
    <mergeCell ref="H66:S66"/>
    <mergeCell ref="D67:G67"/>
    <mergeCell ref="H67:S67"/>
    <mergeCell ref="A59:B59"/>
    <mergeCell ref="A60:B60"/>
    <mergeCell ref="D60:E60"/>
    <mergeCell ref="F60:G60"/>
  </mergeCells>
  <printOptions horizontalCentered="1"/>
  <pageMargins left="0.39370078740157483" right="0" top="0.74803149606299213" bottom="0.74803149606299213" header="0.31496062992125984" footer="0.31496062992125984"/>
  <pageSetup paperSize="9" scale="39" fitToWidth="0" fitToHeight="0" orientation="portrait" horizontalDpi="1200" verticalDpi="1200"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5"/>
  <sheetViews>
    <sheetView showGridLines="0" showWhiteSpace="0" view="pageBreakPreview" topLeftCell="B1" zoomScale="130" zoomScaleNormal="100" zoomScaleSheetLayoutView="130" zoomScalePageLayoutView="85" workbookViewId="0">
      <selection activeCell="F2" sqref="F2:J4"/>
    </sheetView>
  </sheetViews>
  <sheetFormatPr defaultColWidth="8.625" defaultRowHeight="18" customHeight="1"/>
  <cols>
    <col min="1" max="1" width="19.625" style="1" customWidth="1"/>
    <col min="2" max="2" width="3.125" style="1" customWidth="1"/>
    <col min="3" max="3" width="21.75" style="1" customWidth="1"/>
    <col min="4" max="4" width="20.375" style="1" customWidth="1"/>
    <col min="5" max="5" width="10.625" style="1" bestFit="1" customWidth="1"/>
    <col min="6" max="6" width="6.125" style="1" customWidth="1"/>
    <col min="7" max="18" width="4.75" style="1" customWidth="1"/>
    <col min="19" max="19" width="7.125" style="1" customWidth="1"/>
    <col min="20" max="20" width="42.62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242</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141</v>
      </c>
      <c r="C8" s="450"/>
      <c r="D8" s="450"/>
      <c r="E8" s="451"/>
      <c r="F8" s="435" t="s">
        <v>9</v>
      </c>
      <c r="G8" s="449"/>
      <c r="H8" s="447" t="s">
        <v>142</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513" t="s">
        <v>243</v>
      </c>
      <c r="C10" s="421"/>
      <c r="D10" s="421"/>
      <c r="E10" s="421"/>
      <c r="F10" s="422"/>
      <c r="G10" s="422"/>
      <c r="H10" s="421"/>
      <c r="I10" s="421"/>
      <c r="J10" s="421"/>
      <c r="K10" s="421"/>
      <c r="L10" s="421"/>
      <c r="M10" s="421"/>
      <c r="N10" s="421"/>
      <c r="O10" s="421"/>
      <c r="P10" s="421"/>
      <c r="Q10" s="421"/>
      <c r="R10" s="421"/>
      <c r="S10" s="423"/>
    </row>
    <row r="11" spans="1:19" ht="18" customHeight="1">
      <c r="A11" s="85" t="s">
        <v>13</v>
      </c>
      <c r="B11" s="514" t="s">
        <v>244</v>
      </c>
      <c r="C11" s="421"/>
      <c r="D11" s="421"/>
      <c r="E11" s="421"/>
      <c r="F11" s="421"/>
      <c r="G11" s="421"/>
      <c r="H11" s="421"/>
      <c r="I11" s="421"/>
      <c r="J11" s="421"/>
      <c r="K11" s="421"/>
      <c r="L11" s="421"/>
      <c r="M11" s="421"/>
      <c r="N11" s="421"/>
      <c r="O11" s="421"/>
      <c r="P11" s="421"/>
      <c r="Q11" s="421"/>
      <c r="R11" s="421"/>
      <c r="S11" s="423"/>
    </row>
    <row r="12" spans="1:19" ht="18" customHeight="1">
      <c r="A12" s="448" t="s">
        <v>15</v>
      </c>
      <c r="B12" s="516" t="s">
        <v>245</v>
      </c>
      <c r="C12" s="428"/>
      <c r="D12" s="428"/>
      <c r="E12" s="428"/>
      <c r="F12" s="428"/>
      <c r="G12" s="428"/>
      <c r="H12" s="428"/>
      <c r="I12" s="428"/>
      <c r="J12" s="428"/>
      <c r="K12" s="428"/>
      <c r="L12" s="428"/>
      <c r="M12" s="428"/>
      <c r="N12" s="428"/>
      <c r="O12" s="428"/>
      <c r="P12" s="428"/>
      <c r="Q12" s="428"/>
      <c r="R12" s="428"/>
      <c r="S12" s="429"/>
    </row>
    <row r="13" spans="1:19" ht="18" hidden="1" customHeight="1">
      <c r="A13" s="515"/>
      <c r="B13" s="517"/>
      <c r="C13" s="518"/>
      <c r="D13" s="518"/>
      <c r="E13" s="518"/>
      <c r="F13" s="518"/>
      <c r="G13" s="518"/>
      <c r="H13" s="518"/>
      <c r="I13" s="518"/>
      <c r="J13" s="518"/>
      <c r="K13" s="518"/>
      <c r="L13" s="518"/>
      <c r="M13" s="518"/>
      <c r="N13" s="518"/>
      <c r="O13" s="518"/>
      <c r="P13" s="518"/>
      <c r="Q13" s="518"/>
      <c r="R13" s="518"/>
      <c r="S13" s="519"/>
    </row>
    <row r="14" spans="1:19" ht="18" customHeight="1">
      <c r="A14" s="85" t="s">
        <v>17</v>
      </c>
      <c r="B14" s="421" t="s">
        <v>246</v>
      </c>
      <c r="C14" s="421"/>
      <c r="D14" s="421"/>
      <c r="E14" s="421"/>
      <c r="F14" s="421"/>
      <c r="G14" s="421"/>
      <c r="H14" s="421"/>
      <c r="I14" s="421"/>
      <c r="J14" s="421"/>
      <c r="K14" s="421"/>
      <c r="L14" s="421"/>
      <c r="M14" s="421"/>
      <c r="N14" s="421"/>
      <c r="O14" s="421"/>
      <c r="P14" s="421"/>
      <c r="Q14" s="421"/>
      <c r="R14" s="421"/>
      <c r="S14" s="423"/>
    </row>
    <row r="15" spans="1:19" ht="18" customHeight="1">
      <c r="A15" s="50" t="s">
        <v>19</v>
      </c>
      <c r="B15" s="44"/>
      <c r="C15" s="370"/>
      <c r="D15" s="370"/>
      <c r="E15" s="370"/>
      <c r="F15" s="370"/>
      <c r="G15" s="370"/>
      <c r="H15" s="370"/>
      <c r="I15" s="370"/>
      <c r="J15" s="370"/>
      <c r="K15" s="370"/>
      <c r="L15" s="370"/>
      <c r="M15" s="370"/>
      <c r="N15" s="370"/>
      <c r="O15" s="370"/>
      <c r="P15" s="370"/>
      <c r="Q15" s="370"/>
      <c r="R15" s="370"/>
      <c r="S15" s="520"/>
    </row>
    <row r="16" spans="1:19" ht="18" customHeight="1">
      <c r="A16" s="433" t="s">
        <v>20</v>
      </c>
      <c r="B16" s="521" t="s">
        <v>247</v>
      </c>
      <c r="C16" s="522"/>
      <c r="D16" s="522"/>
      <c r="E16" s="522"/>
      <c r="F16" s="522"/>
      <c r="G16" s="522"/>
      <c r="H16" s="522"/>
      <c r="I16" s="522"/>
      <c r="J16" s="522"/>
      <c r="K16" s="522"/>
      <c r="L16" s="522"/>
      <c r="M16" s="522"/>
      <c r="N16" s="522"/>
      <c r="O16" s="522"/>
      <c r="P16" s="522"/>
      <c r="Q16" s="522"/>
      <c r="R16" s="522"/>
      <c r="S16" s="523"/>
    </row>
    <row r="17" spans="1:19" ht="18" customHeight="1">
      <c r="A17" s="434"/>
      <c r="B17" s="524" t="s">
        <v>248</v>
      </c>
      <c r="C17" s="525"/>
      <c r="D17" s="525"/>
      <c r="E17" s="525"/>
      <c r="F17" s="525"/>
      <c r="G17" s="525"/>
      <c r="H17" s="525"/>
      <c r="I17" s="525"/>
      <c r="J17" s="525"/>
      <c r="K17" s="525"/>
      <c r="L17" s="525"/>
      <c r="M17" s="525"/>
      <c r="N17" s="525"/>
      <c r="O17" s="525"/>
      <c r="P17" s="525"/>
      <c r="Q17" s="525"/>
      <c r="R17" s="525"/>
      <c r="S17" s="526"/>
    </row>
    <row r="18" spans="1:19" ht="18" customHeight="1">
      <c r="A18" s="435"/>
      <c r="B18" s="386" t="s">
        <v>249</v>
      </c>
      <c r="C18" s="385"/>
      <c r="D18" s="385"/>
      <c r="E18" s="385"/>
      <c r="F18" s="385"/>
      <c r="G18" s="385"/>
      <c r="H18" s="385"/>
      <c r="I18" s="385"/>
      <c r="J18" s="385"/>
      <c r="K18" s="385"/>
      <c r="L18" s="385"/>
      <c r="M18" s="385"/>
      <c r="N18" s="385"/>
      <c r="O18" s="385"/>
      <c r="P18" s="385"/>
      <c r="Q18" s="385"/>
      <c r="R18" s="385"/>
      <c r="S18" s="527"/>
    </row>
    <row r="19" spans="1:19" ht="18" customHeight="1">
      <c r="A19" s="440" t="s">
        <v>28</v>
      </c>
      <c r="B19" s="499" t="s">
        <v>250</v>
      </c>
      <c r="C19" s="500"/>
      <c r="D19" s="500"/>
      <c r="E19" s="500"/>
      <c r="F19" s="501"/>
      <c r="G19" s="441" t="s">
        <v>30</v>
      </c>
      <c r="H19" s="441"/>
      <c r="I19" s="442"/>
      <c r="J19" s="500" t="s">
        <v>251</v>
      </c>
      <c r="K19" s="500"/>
      <c r="L19" s="500"/>
      <c r="M19" s="500"/>
      <c r="N19" s="500"/>
      <c r="O19" s="500"/>
      <c r="P19" s="500"/>
      <c r="Q19" s="500"/>
      <c r="R19" s="500"/>
      <c r="S19" s="502"/>
    </row>
    <row r="20" spans="1:19" ht="18" customHeight="1">
      <c r="A20" s="440"/>
      <c r="B20" s="605" t="s">
        <v>252</v>
      </c>
      <c r="C20" s="511"/>
      <c r="D20" s="511"/>
      <c r="E20" s="511"/>
      <c r="F20" s="606"/>
      <c r="G20" s="443"/>
      <c r="H20" s="443"/>
      <c r="I20" s="444"/>
      <c r="J20" s="503" t="s">
        <v>253</v>
      </c>
      <c r="K20" s="503"/>
      <c r="L20" s="503"/>
      <c r="M20" s="503"/>
      <c r="N20" s="503"/>
      <c r="O20" s="503"/>
      <c r="P20" s="503"/>
      <c r="Q20" s="503"/>
      <c r="R20" s="503"/>
      <c r="S20" s="504"/>
    </row>
    <row r="21" spans="1:19" ht="18" customHeight="1">
      <c r="A21" s="440"/>
      <c r="B21" s="607" t="s">
        <v>254</v>
      </c>
      <c r="C21" s="581"/>
      <c r="D21" s="581"/>
      <c r="E21" s="581"/>
      <c r="F21" s="608"/>
      <c r="G21" s="443"/>
      <c r="H21" s="443"/>
      <c r="I21" s="444"/>
      <c r="J21" s="503" t="s">
        <v>255</v>
      </c>
      <c r="K21" s="503"/>
      <c r="L21" s="503"/>
      <c r="M21" s="503"/>
      <c r="N21" s="503"/>
      <c r="O21" s="503"/>
      <c r="P21" s="503"/>
      <c r="Q21" s="503"/>
      <c r="R21" s="503"/>
      <c r="S21" s="504"/>
    </row>
    <row r="22" spans="1:19" ht="18" customHeight="1">
      <c r="A22" s="440"/>
      <c r="B22" s="376" t="s">
        <v>256</v>
      </c>
      <c r="C22" s="415"/>
      <c r="D22" s="415"/>
      <c r="E22" s="415"/>
      <c r="F22" s="416"/>
      <c r="G22" s="443"/>
      <c r="H22" s="443"/>
      <c r="I22" s="444"/>
      <c r="J22" s="503"/>
      <c r="K22" s="503"/>
      <c r="L22" s="503"/>
      <c r="M22" s="503"/>
      <c r="N22" s="503"/>
      <c r="O22" s="503"/>
      <c r="P22" s="503"/>
      <c r="Q22" s="503"/>
      <c r="R22" s="503"/>
      <c r="S22" s="504"/>
    </row>
    <row r="23" spans="1:19" ht="18" hidden="1" customHeight="1">
      <c r="A23" s="440"/>
      <c r="B23" s="508"/>
      <c r="C23" s="509"/>
      <c r="D23" s="509"/>
      <c r="E23" s="509"/>
      <c r="F23" s="510"/>
      <c r="G23" s="443"/>
      <c r="H23" s="443"/>
      <c r="I23" s="444"/>
      <c r="J23" s="511"/>
      <c r="K23" s="511"/>
      <c r="L23" s="511"/>
      <c r="M23" s="511"/>
      <c r="N23" s="511"/>
      <c r="O23" s="511"/>
      <c r="P23" s="511"/>
      <c r="Q23" s="511"/>
      <c r="R23" s="511"/>
      <c r="S23" s="512"/>
    </row>
    <row r="24" spans="1:19" ht="18" customHeight="1">
      <c r="A24" s="95" t="s">
        <v>39</v>
      </c>
      <c r="B24" s="55"/>
      <c r="C24" s="55"/>
      <c r="D24" s="54"/>
      <c r="E24" s="54"/>
      <c r="F24" s="54"/>
      <c r="G24" s="331" t="s">
        <v>40</v>
      </c>
      <c r="H24" s="331"/>
      <c r="I24" s="331"/>
      <c r="J24" s="331"/>
      <c r="K24" s="331" t="s">
        <v>41</v>
      </c>
      <c r="L24" s="331"/>
      <c r="M24" s="331"/>
      <c r="N24" s="331"/>
      <c r="O24" s="331" t="s">
        <v>42</v>
      </c>
      <c r="P24" s="331"/>
      <c r="Q24" s="331"/>
      <c r="R24" s="331"/>
      <c r="S24" s="331"/>
    </row>
    <row r="25" spans="1:19" ht="18" customHeight="1">
      <c r="A25" s="408" t="s">
        <v>43</v>
      </c>
      <c r="B25" s="409"/>
      <c r="C25" s="409"/>
      <c r="D25" s="409"/>
      <c r="E25" s="409"/>
      <c r="F25" s="410"/>
      <c r="G25" s="411">
        <v>10000000</v>
      </c>
      <c r="H25" s="411"/>
      <c r="I25" s="411"/>
      <c r="J25" s="411"/>
      <c r="K25" s="411">
        <v>0</v>
      </c>
      <c r="L25" s="411"/>
      <c r="M25" s="411"/>
      <c r="N25" s="411"/>
      <c r="O25" s="412">
        <f>G25+K25</f>
        <v>10000000</v>
      </c>
      <c r="P25" s="412"/>
      <c r="Q25" s="412"/>
      <c r="R25" s="412"/>
      <c r="S25" s="413"/>
    </row>
    <row r="26" spans="1:19" ht="18" customHeight="1">
      <c r="A26" s="414"/>
      <c r="B26" s="415"/>
      <c r="C26" s="415"/>
      <c r="D26" s="415"/>
      <c r="E26" s="415"/>
      <c r="F26" s="416"/>
      <c r="G26" s="417">
        <v>0</v>
      </c>
      <c r="H26" s="417"/>
      <c r="I26" s="417"/>
      <c r="J26" s="417"/>
      <c r="K26" s="417">
        <v>0</v>
      </c>
      <c r="L26" s="417"/>
      <c r="M26" s="417"/>
      <c r="N26" s="418"/>
      <c r="O26" s="419">
        <f>G26+K26</f>
        <v>0</v>
      </c>
      <c r="P26" s="419"/>
      <c r="Q26" s="419"/>
      <c r="R26" s="419"/>
      <c r="S26" s="420"/>
    </row>
    <row r="27" spans="1:19" ht="18" customHeight="1">
      <c r="A27" s="391"/>
      <c r="B27" s="392"/>
      <c r="C27" s="392"/>
      <c r="D27" s="392"/>
      <c r="E27" s="392"/>
      <c r="F27" s="362"/>
      <c r="G27" s="393">
        <v>0</v>
      </c>
      <c r="H27" s="393"/>
      <c r="I27" s="393"/>
      <c r="J27" s="393"/>
      <c r="K27" s="393">
        <v>0</v>
      </c>
      <c r="L27" s="393"/>
      <c r="M27" s="393"/>
      <c r="N27" s="394"/>
      <c r="O27" s="395">
        <f>G27+K27</f>
        <v>0</v>
      </c>
      <c r="P27" s="395"/>
      <c r="Q27" s="395"/>
      <c r="R27" s="395"/>
      <c r="S27" s="396"/>
    </row>
    <row r="28" spans="1:19" ht="18" customHeight="1" thickBot="1">
      <c r="A28" s="397" t="s">
        <v>44</v>
      </c>
      <c r="B28" s="398"/>
      <c r="C28" s="398"/>
      <c r="D28" s="398"/>
      <c r="E28" s="398"/>
      <c r="F28" s="399"/>
      <c r="G28" s="400">
        <f>SUM(G25:J27)</f>
        <v>10000000</v>
      </c>
      <c r="H28" s="400"/>
      <c r="I28" s="400"/>
      <c r="J28" s="400"/>
      <c r="K28" s="401">
        <f>SUM(K25:N27)</f>
        <v>0</v>
      </c>
      <c r="L28" s="401"/>
      <c r="M28" s="401"/>
      <c r="N28" s="401"/>
      <c r="O28" s="401">
        <f>SUM(O25:S27)</f>
        <v>10000000</v>
      </c>
      <c r="P28" s="401"/>
      <c r="Q28" s="401"/>
      <c r="R28" s="401"/>
      <c r="S28" s="402"/>
    </row>
    <row r="29" spans="1:19" ht="18" customHeight="1" thickTop="1">
      <c r="A29" s="53"/>
      <c r="B29" s="52"/>
      <c r="C29" s="52"/>
      <c r="D29" s="52"/>
      <c r="E29" s="52"/>
      <c r="F29" s="52"/>
      <c r="G29" s="52"/>
      <c r="H29" s="52"/>
      <c r="I29" s="52"/>
      <c r="J29" s="52"/>
      <c r="K29" s="52"/>
      <c r="L29" s="52"/>
      <c r="M29" s="52"/>
      <c r="N29" s="52"/>
      <c r="O29" s="52"/>
      <c r="P29" s="52"/>
      <c r="Q29" s="52"/>
      <c r="R29" s="52"/>
      <c r="S29" s="51"/>
    </row>
    <row r="30" spans="1:19" ht="18" customHeight="1">
      <c r="A30" s="277" t="s">
        <v>45</v>
      </c>
      <c r="B30" s="279"/>
      <c r="C30" s="403" t="s">
        <v>46</v>
      </c>
      <c r="D30" s="404"/>
      <c r="E30" s="403" t="s">
        <v>47</v>
      </c>
      <c r="F30" s="404"/>
      <c r="G30" s="406" t="s">
        <v>45</v>
      </c>
      <c r="H30" s="404"/>
      <c r="I30" s="404"/>
      <c r="J30" s="404"/>
      <c r="K30" s="404" t="s">
        <v>46</v>
      </c>
      <c r="L30" s="404"/>
      <c r="M30" s="404"/>
      <c r="N30" s="404"/>
      <c r="O30" s="404" t="s">
        <v>47</v>
      </c>
      <c r="P30" s="404"/>
      <c r="Q30" s="404"/>
      <c r="R30" s="404"/>
      <c r="S30" s="407"/>
    </row>
    <row r="31" spans="1:19" ht="18" customHeight="1">
      <c r="A31" s="305" t="s">
        <v>48</v>
      </c>
      <c r="B31" s="306"/>
      <c r="C31" s="367" t="s">
        <v>257</v>
      </c>
      <c r="D31" s="367"/>
      <c r="E31" s="475" t="s">
        <v>258</v>
      </c>
      <c r="F31" s="476"/>
      <c r="G31" s="370" t="s">
        <v>51</v>
      </c>
      <c r="H31" s="370"/>
      <c r="I31" s="370"/>
      <c r="J31" s="370"/>
      <c r="K31" s="596" t="s">
        <v>259</v>
      </c>
      <c r="L31" s="597"/>
      <c r="M31" s="597"/>
      <c r="N31" s="598"/>
      <c r="O31" s="481" t="s">
        <v>260</v>
      </c>
      <c r="P31" s="482"/>
      <c r="Q31" s="482"/>
      <c r="R31" s="482"/>
      <c r="S31" s="483"/>
    </row>
    <row r="32" spans="1:19" ht="18" hidden="1" customHeight="1">
      <c r="A32" s="364"/>
      <c r="B32" s="365"/>
      <c r="C32" s="484"/>
      <c r="D32" s="484"/>
      <c r="E32" s="355"/>
      <c r="F32" s="356"/>
      <c r="G32" s="370"/>
      <c r="H32" s="370"/>
      <c r="I32" s="370"/>
      <c r="J32" s="370"/>
      <c r="K32" s="599"/>
      <c r="L32" s="600"/>
      <c r="M32" s="600"/>
      <c r="N32" s="601"/>
      <c r="O32" s="602"/>
      <c r="P32" s="603"/>
      <c r="Q32" s="603"/>
      <c r="R32" s="603"/>
      <c r="S32" s="604"/>
    </row>
    <row r="33" spans="1:20" ht="18" hidden="1" customHeight="1">
      <c r="A33" s="307"/>
      <c r="B33" s="308"/>
      <c r="C33" s="491"/>
      <c r="D33" s="492"/>
      <c r="E33" s="493"/>
      <c r="F33" s="494"/>
      <c r="G33" s="554"/>
      <c r="H33" s="555"/>
      <c r="I33" s="555"/>
      <c r="J33" s="556"/>
      <c r="K33" s="495"/>
      <c r="L33" s="496"/>
      <c r="M33" s="496"/>
      <c r="N33" s="496"/>
      <c r="O33" s="497"/>
      <c r="P33" s="497"/>
      <c r="Q33" s="497"/>
      <c r="R33" s="497"/>
      <c r="S33" s="498"/>
    </row>
    <row r="34" spans="1:20" ht="18" customHeight="1">
      <c r="A34" s="140" t="s">
        <v>60</v>
      </c>
      <c r="B34" s="139"/>
      <c r="C34" s="83"/>
      <c r="D34" s="83"/>
      <c r="E34" s="83"/>
      <c r="F34" s="83"/>
      <c r="G34" s="83"/>
      <c r="H34" s="83"/>
      <c r="I34" s="83"/>
      <c r="J34" s="83"/>
      <c r="K34" s="83"/>
      <c r="L34" s="83"/>
      <c r="M34" s="83"/>
      <c r="N34" s="83"/>
      <c r="O34" s="83"/>
      <c r="P34" s="83"/>
      <c r="Q34" s="83"/>
      <c r="R34" s="83"/>
      <c r="S34" s="121"/>
    </row>
    <row r="35" spans="1:20" ht="18" customHeight="1">
      <c r="A35" s="277" t="s">
        <v>45</v>
      </c>
      <c r="B35" s="279"/>
      <c r="C35" s="331" t="s">
        <v>46</v>
      </c>
      <c r="D35" s="331"/>
      <c r="E35" s="331" t="s">
        <v>47</v>
      </c>
      <c r="F35" s="331"/>
      <c r="G35" s="332" t="s">
        <v>45</v>
      </c>
      <c r="H35" s="333"/>
      <c r="I35" s="333"/>
      <c r="J35" s="333"/>
      <c r="K35" s="333" t="s">
        <v>46</v>
      </c>
      <c r="L35" s="333"/>
      <c r="M35" s="333"/>
      <c r="N35" s="333"/>
      <c r="O35" s="331" t="s">
        <v>47</v>
      </c>
      <c r="P35" s="331"/>
      <c r="Q35" s="331"/>
      <c r="R35" s="331"/>
      <c r="S35" s="334"/>
    </row>
    <row r="36" spans="1:20" ht="18" customHeight="1">
      <c r="A36" s="335" t="s">
        <v>61</v>
      </c>
      <c r="B36" s="336"/>
      <c r="C36" s="367" t="s">
        <v>261</v>
      </c>
      <c r="D36" s="367"/>
      <c r="E36" s="475" t="s">
        <v>258</v>
      </c>
      <c r="F36" s="476"/>
      <c r="G36" s="345" t="s">
        <v>64</v>
      </c>
      <c r="H36" s="345"/>
      <c r="I36" s="345"/>
      <c r="J36" s="345"/>
      <c r="K36" s="348" t="s">
        <v>52</v>
      </c>
      <c r="L36" s="349"/>
      <c r="M36" s="349"/>
      <c r="N36" s="349"/>
      <c r="O36" s="373" t="s">
        <v>53</v>
      </c>
      <c r="P36" s="374"/>
      <c r="Q36" s="374"/>
      <c r="R36" s="374"/>
      <c r="S36" s="375"/>
    </row>
    <row r="37" spans="1:20" ht="18" customHeight="1">
      <c r="A37" s="337"/>
      <c r="B37" s="338"/>
      <c r="C37" s="594"/>
      <c r="D37" s="595"/>
      <c r="E37" s="157"/>
      <c r="F37" s="156"/>
      <c r="G37" s="346"/>
      <c r="H37" s="346"/>
      <c r="I37" s="346"/>
      <c r="J37" s="346"/>
      <c r="K37" s="357" t="s">
        <v>262</v>
      </c>
      <c r="L37" s="358"/>
      <c r="M37" s="358"/>
      <c r="N37" s="359"/>
      <c r="O37" s="357"/>
      <c r="P37" s="358"/>
      <c r="Q37" s="358"/>
      <c r="R37" s="358"/>
      <c r="S37" s="360"/>
    </row>
    <row r="38" spans="1:20" ht="18" hidden="1" customHeight="1">
      <c r="A38" s="339"/>
      <c r="B38" s="340"/>
      <c r="C38" s="347"/>
      <c r="D38" s="314"/>
      <c r="E38" s="361"/>
      <c r="F38" s="362"/>
      <c r="G38" s="347"/>
      <c r="H38" s="347"/>
      <c r="I38" s="347"/>
      <c r="J38" s="314"/>
      <c r="K38" s="317"/>
      <c r="L38" s="318"/>
      <c r="M38" s="318"/>
      <c r="N38" s="318"/>
      <c r="O38" s="318"/>
      <c r="P38" s="317"/>
      <c r="Q38" s="317"/>
      <c r="R38" s="317"/>
      <c r="S38" s="363"/>
    </row>
    <row r="39" spans="1:20" ht="18" customHeight="1">
      <c r="A39" s="303" t="s">
        <v>66</v>
      </c>
      <c r="B39" s="304"/>
      <c r="C39" s="138"/>
      <c r="D39" s="54"/>
      <c r="E39" s="137"/>
      <c r="F39" s="137"/>
      <c r="G39" s="137"/>
      <c r="H39" s="137"/>
      <c r="I39" s="137"/>
      <c r="J39" s="137"/>
      <c r="K39" s="137"/>
      <c r="L39" s="137"/>
      <c r="M39" s="137"/>
      <c r="N39" s="137"/>
      <c r="O39" s="137"/>
      <c r="P39" s="137"/>
      <c r="Q39" s="137"/>
      <c r="R39" s="137"/>
      <c r="S39" s="121"/>
    </row>
    <row r="40" spans="1:20" ht="18" customHeight="1">
      <c r="A40" s="305" t="s">
        <v>67</v>
      </c>
      <c r="B40" s="306"/>
      <c r="C40" s="309" t="s">
        <v>263</v>
      </c>
      <c r="D40" s="309"/>
      <c r="E40" s="310"/>
      <c r="F40" s="467" t="s">
        <v>69</v>
      </c>
      <c r="G40" s="336"/>
      <c r="H40" s="469" t="s">
        <v>264</v>
      </c>
      <c r="I40" s="315"/>
      <c r="J40" s="315"/>
      <c r="K40" s="315"/>
      <c r="L40" s="315"/>
      <c r="M40" s="315"/>
      <c r="N40" s="315"/>
      <c r="O40" s="315"/>
      <c r="P40" s="315"/>
      <c r="Q40" s="315"/>
      <c r="R40" s="315"/>
      <c r="S40" s="316"/>
    </row>
    <row r="41" spans="1:20" ht="18" customHeight="1">
      <c r="A41" s="307"/>
      <c r="B41" s="308"/>
      <c r="C41" s="385" t="s">
        <v>265</v>
      </c>
      <c r="D41" s="386"/>
      <c r="E41" s="386"/>
      <c r="F41" s="468"/>
      <c r="G41" s="340"/>
      <c r="H41" s="385" t="s">
        <v>266</v>
      </c>
      <c r="I41" s="386"/>
      <c r="J41" s="386"/>
      <c r="K41" s="386"/>
      <c r="L41" s="386"/>
      <c r="M41" s="386"/>
      <c r="N41" s="386"/>
      <c r="O41" s="386"/>
      <c r="P41" s="386"/>
      <c r="Q41" s="386"/>
      <c r="R41" s="386"/>
      <c r="S41" s="470"/>
    </row>
    <row r="42" spans="1:20" ht="18" customHeight="1">
      <c r="A42" s="320" t="s">
        <v>73</v>
      </c>
      <c r="B42" s="304"/>
      <c r="C42" s="44"/>
      <c r="S42" s="9"/>
    </row>
    <row r="43" spans="1:20" ht="18" customHeight="1">
      <c r="A43" s="321" t="s">
        <v>74</v>
      </c>
      <c r="B43" s="322"/>
      <c r="C43" s="323"/>
      <c r="D43" s="327" t="s">
        <v>75</v>
      </c>
      <c r="E43" s="328" t="s">
        <v>76</v>
      </c>
      <c r="F43" s="329" t="s">
        <v>77</v>
      </c>
      <c r="G43" s="330" t="s">
        <v>78</v>
      </c>
      <c r="H43" s="330"/>
      <c r="I43" s="330"/>
      <c r="J43" s="330"/>
      <c r="K43" s="330"/>
      <c r="L43" s="330"/>
      <c r="M43" s="330"/>
      <c r="N43" s="330"/>
      <c r="O43" s="330"/>
      <c r="P43" s="330"/>
      <c r="Q43" s="330"/>
      <c r="R43" s="330"/>
      <c r="S43" s="334"/>
      <c r="T43" s="252" t="s">
        <v>79</v>
      </c>
    </row>
    <row r="44" spans="1:20" ht="18" customHeight="1">
      <c r="A44" s="324"/>
      <c r="B44" s="325"/>
      <c r="C44" s="326"/>
      <c r="D44" s="327"/>
      <c r="E44" s="328"/>
      <c r="F44" s="329"/>
      <c r="G44" s="43" t="s">
        <v>80</v>
      </c>
      <c r="H44" s="43" t="s">
        <v>81</v>
      </c>
      <c r="I44" s="43" t="s">
        <v>82</v>
      </c>
      <c r="J44" s="43" t="s">
        <v>83</v>
      </c>
      <c r="K44" s="43" t="s">
        <v>84</v>
      </c>
      <c r="L44" s="43" t="s">
        <v>85</v>
      </c>
      <c r="M44" s="43" t="s">
        <v>86</v>
      </c>
      <c r="N44" s="43" t="s">
        <v>87</v>
      </c>
      <c r="O44" s="43" t="s">
        <v>88</v>
      </c>
      <c r="P44" s="43" t="s">
        <v>89</v>
      </c>
      <c r="Q44" s="43" t="s">
        <v>90</v>
      </c>
      <c r="R44" s="43" t="s">
        <v>91</v>
      </c>
      <c r="S44" s="42" t="s">
        <v>92</v>
      </c>
      <c r="T44" s="253"/>
    </row>
    <row r="45" spans="1:20" ht="18" customHeight="1">
      <c r="A45" s="292" t="s">
        <v>267</v>
      </c>
      <c r="B45" s="292"/>
      <c r="C45" s="292"/>
      <c r="D45" s="41"/>
      <c r="E45" s="41"/>
      <c r="F45" s="40"/>
      <c r="G45" s="40"/>
      <c r="H45" s="40"/>
      <c r="I45" s="40"/>
      <c r="J45" s="40"/>
      <c r="K45" s="40"/>
      <c r="L45" s="40"/>
      <c r="M45" s="40"/>
      <c r="N45" s="40"/>
      <c r="O45" s="40"/>
      <c r="P45" s="40"/>
      <c r="Q45" s="40"/>
      <c r="R45" s="40"/>
      <c r="S45" s="39"/>
      <c r="T45" s="254"/>
    </row>
    <row r="46" spans="1:20" ht="210.6" customHeight="1">
      <c r="A46" s="155" t="s">
        <v>268</v>
      </c>
      <c r="B46" s="154"/>
      <c r="C46" s="153"/>
      <c r="D46" s="27" t="s">
        <v>223</v>
      </c>
      <c r="E46" s="35" t="s">
        <v>171</v>
      </c>
      <c r="F46" s="190">
        <v>0.1</v>
      </c>
      <c r="G46" s="190">
        <v>0.5</v>
      </c>
      <c r="H46" s="190">
        <v>0.5</v>
      </c>
      <c r="I46" s="190"/>
      <c r="J46" s="190"/>
      <c r="K46" s="190"/>
      <c r="L46" s="190"/>
      <c r="M46" s="190"/>
      <c r="N46" s="190"/>
      <c r="O46" s="190"/>
      <c r="P46" s="190"/>
      <c r="Q46" s="190"/>
      <c r="R46" s="37"/>
      <c r="S46" s="28">
        <f>SUM(G46:R46)</f>
        <v>1</v>
      </c>
      <c r="T46" s="187" t="s">
        <v>269</v>
      </c>
    </row>
    <row r="47" spans="1:20" ht="132.94999999999999" customHeight="1">
      <c r="A47" s="133" t="s">
        <v>270</v>
      </c>
      <c r="B47" s="154"/>
      <c r="C47" s="153"/>
      <c r="D47" s="27" t="s">
        <v>271</v>
      </c>
      <c r="E47" s="35" t="s">
        <v>171</v>
      </c>
      <c r="F47" s="190">
        <v>0.2</v>
      </c>
      <c r="G47" s="190"/>
      <c r="H47" s="190">
        <v>0.5</v>
      </c>
      <c r="I47" s="190">
        <v>0.5</v>
      </c>
      <c r="J47" s="190"/>
      <c r="K47" s="190"/>
      <c r="L47" s="190"/>
      <c r="M47" s="190"/>
      <c r="N47" s="190"/>
      <c r="O47" s="190"/>
      <c r="P47" s="190"/>
      <c r="Q47" s="190"/>
      <c r="R47" s="37"/>
      <c r="S47" s="28">
        <f>SUM(G47:R47)</f>
        <v>1</v>
      </c>
      <c r="T47" s="188" t="s">
        <v>272</v>
      </c>
    </row>
    <row r="48" spans="1:20" ht="147" customHeight="1">
      <c r="A48" s="133" t="s">
        <v>273</v>
      </c>
      <c r="B48" s="132"/>
      <c r="C48" s="131"/>
      <c r="D48" s="27" t="s">
        <v>274</v>
      </c>
      <c r="E48" s="35" t="s">
        <v>171</v>
      </c>
      <c r="F48" s="190">
        <v>0.3</v>
      </c>
      <c r="G48" s="190"/>
      <c r="H48" s="190"/>
      <c r="I48" s="190"/>
      <c r="J48" s="190">
        <v>0.1</v>
      </c>
      <c r="K48" s="190">
        <v>0.2</v>
      </c>
      <c r="L48" s="190">
        <v>0.2</v>
      </c>
      <c r="M48" s="190">
        <v>0.2</v>
      </c>
      <c r="N48" s="190">
        <v>0.2</v>
      </c>
      <c r="O48" s="190">
        <v>0.1</v>
      </c>
      <c r="P48" s="190"/>
      <c r="Q48" s="190"/>
      <c r="R48" s="37"/>
      <c r="S48" s="28">
        <f>SUM(G48:R48)</f>
        <v>0.99999999999999989</v>
      </c>
      <c r="T48" s="188" t="s">
        <v>275</v>
      </c>
    </row>
    <row r="49" spans="1:20" s="33" customFormat="1" ht="378.75" customHeight="1">
      <c r="A49" s="133" t="s">
        <v>276</v>
      </c>
      <c r="B49" s="132"/>
      <c r="C49" s="131"/>
      <c r="D49" s="27" t="s">
        <v>277</v>
      </c>
      <c r="E49" s="35" t="s">
        <v>171</v>
      </c>
      <c r="F49" s="190">
        <v>0.3</v>
      </c>
      <c r="G49" s="190"/>
      <c r="H49" s="190"/>
      <c r="I49" s="190"/>
      <c r="J49" s="190"/>
      <c r="K49" s="190"/>
      <c r="L49" s="190"/>
      <c r="M49" s="190">
        <v>0.2</v>
      </c>
      <c r="N49" s="190">
        <v>0.2</v>
      </c>
      <c r="O49" s="190">
        <v>0.2</v>
      </c>
      <c r="P49" s="190">
        <v>0.2</v>
      </c>
      <c r="Q49" s="190">
        <v>0.2</v>
      </c>
      <c r="R49" s="37"/>
      <c r="S49" s="28">
        <f>SUM(G49:R49)</f>
        <v>1</v>
      </c>
      <c r="T49" s="229" t="s">
        <v>278</v>
      </c>
    </row>
    <row r="50" spans="1:20" ht="33.75" customHeight="1">
      <c r="A50" s="133" t="s">
        <v>279</v>
      </c>
      <c r="B50" s="132"/>
      <c r="C50" s="131"/>
      <c r="D50" s="226" t="s">
        <v>280</v>
      </c>
      <c r="E50" s="35" t="s">
        <v>171</v>
      </c>
      <c r="F50" s="25">
        <v>0.1</v>
      </c>
      <c r="G50" s="25"/>
      <c r="H50" s="25"/>
      <c r="I50" s="25"/>
      <c r="J50" s="25"/>
      <c r="K50" s="25"/>
      <c r="L50" s="25"/>
      <c r="M50" s="25"/>
      <c r="N50" s="25"/>
      <c r="O50" s="25"/>
      <c r="P50" s="25"/>
      <c r="Q50" s="25">
        <v>0.5</v>
      </c>
      <c r="R50" s="25">
        <v>0.5</v>
      </c>
      <c r="S50" s="28">
        <f>SUM(G50:R50)</f>
        <v>1</v>
      </c>
      <c r="T50" s="188" t="s">
        <v>281</v>
      </c>
    </row>
    <row r="51" spans="1:20" ht="18" hidden="1" customHeight="1">
      <c r="A51" s="299"/>
      <c r="B51" s="297"/>
      <c r="C51" s="298"/>
      <c r="D51" s="27"/>
      <c r="E51" s="27"/>
      <c r="F51" s="26"/>
      <c r="G51" s="25"/>
      <c r="H51" s="25"/>
      <c r="I51" s="25"/>
      <c r="J51" s="25"/>
      <c r="K51" s="25"/>
      <c r="L51" s="25"/>
      <c r="M51" s="25"/>
      <c r="N51" s="25"/>
      <c r="O51" s="25"/>
      <c r="P51" s="25"/>
      <c r="Q51" s="25"/>
      <c r="R51" s="25"/>
      <c r="S51" s="24"/>
      <c r="T51" s="185"/>
    </row>
    <row r="52" spans="1:20" ht="17.25" hidden="1" customHeight="1">
      <c r="A52" s="300"/>
      <c r="B52" s="301"/>
      <c r="C52" s="302"/>
      <c r="D52" s="23"/>
      <c r="E52" s="22"/>
      <c r="F52" s="21"/>
      <c r="G52" s="20"/>
      <c r="H52" s="20"/>
      <c r="I52" s="20"/>
      <c r="J52" s="20"/>
      <c r="K52" s="20"/>
      <c r="L52" s="20"/>
      <c r="M52" s="20"/>
      <c r="N52" s="20"/>
      <c r="O52" s="20"/>
      <c r="P52" s="20"/>
      <c r="Q52" s="20"/>
      <c r="R52" s="20"/>
      <c r="S52" s="19"/>
      <c r="T52" s="185"/>
    </row>
    <row r="53" spans="1:20" ht="18" customHeight="1">
      <c r="A53" s="277" t="s">
        <v>92</v>
      </c>
      <c r="B53" s="278"/>
      <c r="C53" s="279"/>
      <c r="D53" s="18"/>
      <c r="E53" s="18"/>
      <c r="F53" s="17">
        <f>SUM(F45:F52)</f>
        <v>1.0000000000000002</v>
      </c>
      <c r="G53" s="17">
        <f>(G46*$F$46)+(G47*$F$47)+(G48*$F$48)+(G50*$F$50)+(G51*$F$51)+(G52*$F$52)</f>
        <v>0.05</v>
      </c>
      <c r="H53" s="17">
        <f>(H45*$F$45)+(H46*$F$46)+(H47*$F$47)+(H48*$F$48)+(H50*$F$50)+(H51*$F$51)+(H52*$F$52)</f>
        <v>0.15000000000000002</v>
      </c>
      <c r="I53" s="17">
        <f>(I45*$F$45)+(I46*$F$46)+(I47*$F$47)+(I48*$F$48)+(I50*$F$50)+(I51*$F$51)+(I52*$F$52)</f>
        <v>0.1</v>
      </c>
      <c r="J53" s="17">
        <f>(J45*$F$45)+(J46*$F$46)+(J47*$F$47)+(J48*$F$48)+(J50*$F$50)+(J51*$F$51)+(J52*$F$52)</f>
        <v>0.03</v>
      </c>
      <c r="K53" s="17">
        <f>(K45*$F$45)+(K46*$F$46)+(K47*$F$47)+(K48*$F$48)+(K50*$F$50)+(K51*$F$51)+(K52*$F$52)</f>
        <v>0.06</v>
      </c>
      <c r="L53" s="17">
        <f>(L45*$F$45)+(L46*$F$46)+(L47*$F$47)+(L48*$F$48)+(L50*$F$50)+(L51*$F$51)+(L52*$F$52)</f>
        <v>0.06</v>
      </c>
      <c r="M53" s="17">
        <f>(M45*$F$45)+(M46*$F$46)+(M47*$F$47)+(M48*$F$48)+(M50*$F$50)+(M51*$F$51)+(M52*$F$52)+(M49*$F$49)</f>
        <v>0.12</v>
      </c>
      <c r="N53" s="17">
        <f>(N45*$F$45)+(N46*$F$46)+(N47*$F$47)+(N48*$F$48)+(N50*$F$50)+(N51*$F$51)+(N52*$F$52)+(N49*$F$49)</f>
        <v>0.12</v>
      </c>
      <c r="O53" s="17">
        <f>(O45*$F$45)+(O46*$F$46)+(O47*$F$47)+(O48*$F$48)+(O50*$F$50)+(O51*$F$51)+(O52*$F$52)+(O49*$F$49)</f>
        <v>0.09</v>
      </c>
      <c r="P53" s="17">
        <f>(P45*$F$45)+(P46*$F$46)+(P47*$F$47)+(P48*$F$48)+(P50*$F$50)+(P51*$F$51)+(P52*$F$52)+(P49*$F$49)</f>
        <v>0.06</v>
      </c>
      <c r="Q53" s="17">
        <f>(Q45*$F$45)+(Q46*$F$46)+(Q47*$F$47)+(Q48*$F$48)+(Q50*$F$50)+(Q51*$F$51)+(Q52*$F$52)+(Q49*$F$49)</f>
        <v>0.11</v>
      </c>
      <c r="R53" s="17">
        <f>(R45*$F$45)+(R46*$F$46)+(R47*$F$47)+(R48*$F$48)+(R50*$F$50)+(R51*$F$51)+(R52*$F$52)</f>
        <v>0.05</v>
      </c>
      <c r="S53" s="16">
        <f>SUM(G53:R53)</f>
        <v>1</v>
      </c>
      <c r="T53" s="186"/>
    </row>
    <row r="54" spans="1:20" ht="18" customHeight="1">
      <c r="A54" s="277" t="s">
        <v>109</v>
      </c>
      <c r="B54" s="278"/>
      <c r="C54" s="279"/>
      <c r="D54" s="18"/>
      <c r="E54" s="18" t="s">
        <v>110</v>
      </c>
      <c r="F54" s="17">
        <f>SUM(F45:F52)</f>
        <v>1.0000000000000002</v>
      </c>
      <c r="G54" s="17">
        <f>G53</f>
        <v>0.05</v>
      </c>
      <c r="H54" s="17">
        <f t="shared" ref="H54:R54" si="0">G54+H53</f>
        <v>0.2</v>
      </c>
      <c r="I54" s="17">
        <f t="shared" si="0"/>
        <v>0.30000000000000004</v>
      </c>
      <c r="J54" s="17">
        <f t="shared" si="0"/>
        <v>0.33000000000000007</v>
      </c>
      <c r="K54" s="17">
        <f t="shared" si="0"/>
        <v>0.39000000000000007</v>
      </c>
      <c r="L54" s="17">
        <f t="shared" si="0"/>
        <v>0.45000000000000007</v>
      </c>
      <c r="M54" s="17">
        <f t="shared" si="0"/>
        <v>0.57000000000000006</v>
      </c>
      <c r="N54" s="17">
        <f t="shared" si="0"/>
        <v>0.69000000000000006</v>
      </c>
      <c r="O54" s="17">
        <f t="shared" si="0"/>
        <v>0.78</v>
      </c>
      <c r="P54" s="17">
        <f t="shared" si="0"/>
        <v>0.84000000000000008</v>
      </c>
      <c r="Q54" s="17">
        <f t="shared" si="0"/>
        <v>0.95000000000000007</v>
      </c>
      <c r="R54" s="17">
        <f t="shared" si="0"/>
        <v>1</v>
      </c>
      <c r="S54" s="16"/>
      <c r="T54" s="182"/>
    </row>
    <row r="55" spans="1:20" ht="18.75">
      <c r="A55" s="280" t="s">
        <v>111</v>
      </c>
      <c r="B55" s="281"/>
      <c r="S55" s="9"/>
      <c r="T55" s="182"/>
    </row>
    <row r="56" spans="1:20" ht="34.9" customHeight="1">
      <c r="A56" s="282" t="s">
        <v>112</v>
      </c>
      <c r="B56" s="283"/>
      <c r="C56" s="15" t="s">
        <v>113</v>
      </c>
      <c r="D56" s="284" t="s">
        <v>114</v>
      </c>
      <c r="E56" s="285"/>
      <c r="F56" s="284" t="s">
        <v>115</v>
      </c>
      <c r="G56" s="285"/>
      <c r="H56" s="284" t="s">
        <v>116</v>
      </c>
      <c r="I56" s="286"/>
      <c r="J56" s="286"/>
      <c r="K56" s="286"/>
      <c r="L56" s="286"/>
      <c r="M56" s="286"/>
      <c r="N56" s="286"/>
      <c r="O56" s="286"/>
      <c r="P56" s="286"/>
      <c r="Q56" s="286"/>
      <c r="R56" s="286"/>
      <c r="S56" s="543"/>
    </row>
    <row r="57" spans="1:20" ht="18" customHeight="1">
      <c r="A57" s="151" t="s">
        <v>282</v>
      </c>
      <c r="B57" s="150"/>
      <c r="C57" s="149" t="s">
        <v>283</v>
      </c>
      <c r="D57" s="591" t="s">
        <v>119</v>
      </c>
      <c r="E57" s="592"/>
      <c r="F57" s="289" t="s">
        <v>120</v>
      </c>
      <c r="G57" s="290"/>
      <c r="H57" s="591" t="s">
        <v>284</v>
      </c>
      <c r="I57" s="593"/>
      <c r="J57" s="593"/>
      <c r="K57" s="593"/>
      <c r="L57" s="593"/>
      <c r="M57" s="593"/>
      <c r="N57" s="593"/>
      <c r="O57" s="593"/>
      <c r="P57" s="593"/>
      <c r="Q57" s="593"/>
      <c r="R57" s="593"/>
      <c r="S57" s="592"/>
    </row>
    <row r="58" spans="1:20" ht="18" customHeight="1">
      <c r="A58" s="255"/>
      <c r="B58" s="460"/>
      <c r="C58" s="11"/>
      <c r="D58" s="257"/>
      <c r="E58" s="258"/>
      <c r="F58" s="259"/>
      <c r="G58" s="260"/>
      <c r="H58" s="261"/>
      <c r="I58" s="262"/>
      <c r="J58" s="262"/>
      <c r="K58" s="262"/>
      <c r="L58" s="262"/>
      <c r="M58" s="262"/>
      <c r="N58" s="262"/>
      <c r="O58" s="262"/>
      <c r="P58" s="262"/>
      <c r="Q58" s="262"/>
      <c r="R58" s="262"/>
      <c r="S58" s="263"/>
    </row>
    <row r="59" spans="1:20" ht="18" customHeight="1">
      <c r="A59" s="264" t="s">
        <v>123</v>
      </c>
      <c r="B59" s="265"/>
      <c r="C59" s="10"/>
      <c r="S59" s="9"/>
    </row>
    <row r="60" spans="1:20" ht="18" customHeight="1">
      <c r="A60" s="266" t="s">
        <v>124</v>
      </c>
      <c r="B60" s="267"/>
      <c r="C60" s="8" t="s">
        <v>125</v>
      </c>
      <c r="D60" s="272" t="s">
        <v>126</v>
      </c>
      <c r="E60" s="273"/>
      <c r="F60" s="273"/>
      <c r="G60" s="274"/>
      <c r="H60" s="272" t="s">
        <v>127</v>
      </c>
      <c r="I60" s="275"/>
      <c r="J60" s="275"/>
      <c r="K60" s="275"/>
      <c r="L60" s="275"/>
      <c r="M60" s="275"/>
      <c r="N60" s="275"/>
      <c r="O60" s="275"/>
      <c r="P60" s="275"/>
      <c r="Q60" s="275"/>
      <c r="R60" s="275"/>
      <c r="S60" s="276"/>
    </row>
    <row r="61" spans="1:20" ht="18" customHeight="1">
      <c r="A61" s="268"/>
      <c r="B61" s="269"/>
      <c r="C61" s="5" t="s">
        <v>285</v>
      </c>
      <c r="D61" s="244" t="s">
        <v>286</v>
      </c>
      <c r="E61" s="245"/>
      <c r="F61" s="245"/>
      <c r="G61" s="246"/>
      <c r="H61" s="244" t="s">
        <v>287</v>
      </c>
      <c r="I61" s="245"/>
      <c r="J61" s="245"/>
      <c r="K61" s="245"/>
      <c r="L61" s="245"/>
      <c r="M61" s="245"/>
      <c r="N61" s="245"/>
      <c r="O61" s="245"/>
      <c r="P61" s="245"/>
      <c r="Q61" s="245"/>
      <c r="R61" s="245"/>
      <c r="S61" s="247"/>
    </row>
    <row r="62" spans="1:20" ht="31.9" customHeight="1">
      <c r="A62" s="270"/>
      <c r="B62" s="271"/>
      <c r="C62" s="3"/>
      <c r="D62" s="248"/>
      <c r="E62" s="249"/>
      <c r="F62" s="249"/>
      <c r="G62" s="250"/>
      <c r="H62" s="248"/>
      <c r="I62" s="249"/>
      <c r="J62" s="249"/>
      <c r="K62" s="249"/>
      <c r="L62" s="249"/>
      <c r="M62" s="249"/>
      <c r="N62" s="249"/>
      <c r="O62" s="249"/>
      <c r="P62" s="249"/>
      <c r="Q62" s="249"/>
      <c r="R62" s="249"/>
      <c r="S62" s="251"/>
    </row>
    <row r="63" spans="1:20" ht="27" customHeight="1">
      <c r="A63" s="233" t="s">
        <v>132</v>
      </c>
      <c r="B63" s="234"/>
      <c r="C63" s="7" t="s">
        <v>133</v>
      </c>
      <c r="D63" s="6" t="s">
        <v>134</v>
      </c>
      <c r="E63" s="239" t="s">
        <v>135</v>
      </c>
      <c r="F63" s="240"/>
      <c r="G63" s="241"/>
      <c r="H63" s="242" t="s">
        <v>136</v>
      </c>
      <c r="I63" s="242"/>
      <c r="J63" s="242"/>
      <c r="K63" s="242"/>
      <c r="L63" s="242"/>
      <c r="M63" s="242"/>
      <c r="N63" s="242"/>
      <c r="O63" s="242"/>
      <c r="P63" s="242"/>
      <c r="Q63" s="242"/>
      <c r="R63" s="242"/>
      <c r="S63" s="243"/>
    </row>
    <row r="64" spans="1:20" ht="18" customHeight="1">
      <c r="A64" s="235"/>
      <c r="B64" s="236"/>
      <c r="C64" s="5" t="s">
        <v>137</v>
      </c>
      <c r="D64" s="4">
        <v>1</v>
      </c>
      <c r="E64" s="244" t="s">
        <v>119</v>
      </c>
      <c r="F64" s="245"/>
      <c r="G64" s="246"/>
      <c r="H64" s="244" t="s">
        <v>288</v>
      </c>
      <c r="I64" s="245"/>
      <c r="J64" s="245"/>
      <c r="K64" s="245"/>
      <c r="L64" s="245"/>
      <c r="M64" s="245"/>
      <c r="N64" s="245"/>
      <c r="O64" s="245"/>
      <c r="P64" s="245"/>
      <c r="Q64" s="245"/>
      <c r="R64" s="245"/>
      <c r="S64" s="247"/>
    </row>
    <row r="65" spans="1:19" ht="18" customHeight="1">
      <c r="A65" s="237"/>
      <c r="B65" s="238"/>
      <c r="C65" s="3" t="s">
        <v>139</v>
      </c>
      <c r="D65" s="2">
        <v>6</v>
      </c>
      <c r="E65" s="248" t="s">
        <v>119</v>
      </c>
      <c r="F65" s="249"/>
      <c r="G65" s="250"/>
      <c r="H65" s="248" t="s">
        <v>288</v>
      </c>
      <c r="I65" s="249"/>
      <c r="J65" s="249"/>
      <c r="K65" s="249"/>
      <c r="L65" s="249"/>
      <c r="M65" s="249"/>
      <c r="N65" s="249"/>
      <c r="O65" s="249"/>
      <c r="P65" s="249"/>
      <c r="Q65" s="249"/>
      <c r="R65" s="249"/>
      <c r="S65" s="251"/>
    </row>
  </sheetData>
  <mergeCells count="149">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A12:A13"/>
    <mergeCell ref="B12:S12"/>
    <mergeCell ref="B13:S13"/>
    <mergeCell ref="B14:S14"/>
    <mergeCell ref="C15:S15"/>
    <mergeCell ref="A16:A18"/>
    <mergeCell ref="B16:S16"/>
    <mergeCell ref="B17:S17"/>
    <mergeCell ref="B18:S18"/>
    <mergeCell ref="G24:J24"/>
    <mergeCell ref="K24:N24"/>
    <mergeCell ref="O24:S24"/>
    <mergeCell ref="A25:F25"/>
    <mergeCell ref="G25:J25"/>
    <mergeCell ref="K25:N25"/>
    <mergeCell ref="O25:S25"/>
    <mergeCell ref="A19:A23"/>
    <mergeCell ref="A26:F26"/>
    <mergeCell ref="G26:J26"/>
    <mergeCell ref="K26:N26"/>
    <mergeCell ref="O26:S26"/>
    <mergeCell ref="B19:F19"/>
    <mergeCell ref="G19:I23"/>
    <mergeCell ref="J19:S19"/>
    <mergeCell ref="B20:F20"/>
    <mergeCell ref="J20:S20"/>
    <mergeCell ref="B21:F21"/>
    <mergeCell ref="J21:S21"/>
    <mergeCell ref="B22:F22"/>
    <mergeCell ref="J22:S22"/>
    <mergeCell ref="B23:F23"/>
    <mergeCell ref="J23:S23"/>
    <mergeCell ref="A27:F27"/>
    <mergeCell ref="G27:J27"/>
    <mergeCell ref="K27:N27"/>
    <mergeCell ref="O27:S27"/>
    <mergeCell ref="A28:F28"/>
    <mergeCell ref="G28:J28"/>
    <mergeCell ref="K28:N28"/>
    <mergeCell ref="O28:S28"/>
    <mergeCell ref="A30:B30"/>
    <mergeCell ref="C30:D30"/>
    <mergeCell ref="E30:F30"/>
    <mergeCell ref="G30:J30"/>
    <mergeCell ref="K30:N30"/>
    <mergeCell ref="O30:S30"/>
    <mergeCell ref="A31:B33"/>
    <mergeCell ref="C31:D31"/>
    <mergeCell ref="E31:F31"/>
    <mergeCell ref="G31:J33"/>
    <mergeCell ref="K31:N31"/>
    <mergeCell ref="O31:S31"/>
    <mergeCell ref="C32:D32"/>
    <mergeCell ref="E32:F32"/>
    <mergeCell ref="K32:N32"/>
    <mergeCell ref="O32:S32"/>
    <mergeCell ref="C33:D33"/>
    <mergeCell ref="E33:F33"/>
    <mergeCell ref="K33:N33"/>
    <mergeCell ref="O33:S33"/>
    <mergeCell ref="A35:B35"/>
    <mergeCell ref="C35:D35"/>
    <mergeCell ref="E35:F35"/>
    <mergeCell ref="G35:J35"/>
    <mergeCell ref="K35:N35"/>
    <mergeCell ref="O35:S35"/>
    <mergeCell ref="A36:B38"/>
    <mergeCell ref="C36:D36"/>
    <mergeCell ref="E36:F36"/>
    <mergeCell ref="G36:J38"/>
    <mergeCell ref="K36:N36"/>
    <mergeCell ref="O36:S36"/>
    <mergeCell ref="C37:D37"/>
    <mergeCell ref="K37:N37"/>
    <mergeCell ref="O37:S37"/>
    <mergeCell ref="C38:D38"/>
    <mergeCell ref="E38:F38"/>
    <mergeCell ref="K38:N38"/>
    <mergeCell ref="O38:S38"/>
    <mergeCell ref="A39:B39"/>
    <mergeCell ref="A40:B41"/>
    <mergeCell ref="C40:E40"/>
    <mergeCell ref="F40:G41"/>
    <mergeCell ref="H40:S40"/>
    <mergeCell ref="C41:E41"/>
    <mergeCell ref="H41:S41"/>
    <mergeCell ref="A42:B42"/>
    <mergeCell ref="A43:C44"/>
    <mergeCell ref="D43:D44"/>
    <mergeCell ref="E43:E44"/>
    <mergeCell ref="F43:F44"/>
    <mergeCell ref="G43:S43"/>
    <mergeCell ref="A45:C45"/>
    <mergeCell ref="A51:C51"/>
    <mergeCell ref="A52:C52"/>
    <mergeCell ref="A53:C53"/>
    <mergeCell ref="A54:C54"/>
    <mergeCell ref="A55:B55"/>
    <mergeCell ref="A56:B56"/>
    <mergeCell ref="D56:E56"/>
    <mergeCell ref="F56:G56"/>
    <mergeCell ref="T43:T45"/>
    <mergeCell ref="A60:B62"/>
    <mergeCell ref="D60:G60"/>
    <mergeCell ref="H60:S60"/>
    <mergeCell ref="D61:G61"/>
    <mergeCell ref="H61:S61"/>
    <mergeCell ref="D62:G62"/>
    <mergeCell ref="H62:S62"/>
    <mergeCell ref="A63:B65"/>
    <mergeCell ref="E63:G63"/>
    <mergeCell ref="H63:S63"/>
    <mergeCell ref="E64:G64"/>
    <mergeCell ref="H64:S64"/>
    <mergeCell ref="E65:G65"/>
    <mergeCell ref="H65:S65"/>
    <mergeCell ref="H56:S56"/>
    <mergeCell ref="D57:E57"/>
    <mergeCell ref="F57:G57"/>
    <mergeCell ref="H57:S57"/>
    <mergeCell ref="A58:B58"/>
    <mergeCell ref="D58:E58"/>
    <mergeCell ref="F58:G58"/>
    <mergeCell ref="H58:S58"/>
    <mergeCell ref="A59:B59"/>
  </mergeCells>
  <printOptions horizontalCentered="1"/>
  <pageMargins left="0.39370078740157483" right="0" top="0.74803149606299213" bottom="0.74803149606299213" header="0.31496062992125984" footer="0.31496062992125984"/>
  <pageSetup paperSize="9" scale="45" fitToWidth="0" fitToHeight="0" orientation="portrait" horizontalDpi="1200" verticalDpi="1200"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5"/>
  <sheetViews>
    <sheetView showGridLines="0" showWhiteSpace="0" view="pageBreakPreview" zoomScale="130" zoomScaleNormal="100" zoomScaleSheetLayoutView="130" zoomScalePageLayoutView="85" workbookViewId="0">
      <selection activeCell="A23" sqref="A23:F23"/>
    </sheetView>
  </sheetViews>
  <sheetFormatPr defaultColWidth="8.625" defaultRowHeight="18" customHeight="1"/>
  <cols>
    <col min="1" max="1" width="19.625" style="1" customWidth="1"/>
    <col min="2" max="2" width="3.125" style="1" customWidth="1"/>
    <col min="3" max="3" width="24.5" style="1" customWidth="1"/>
    <col min="4" max="4" width="28" style="1" customWidth="1"/>
    <col min="5" max="5" width="10.625" style="1" bestFit="1" customWidth="1"/>
    <col min="6" max="6" width="6.125" style="1" customWidth="1"/>
    <col min="7" max="7" width="4.875" style="1" customWidth="1"/>
    <col min="8" max="15" width="4.25" style="1" customWidth="1"/>
    <col min="16" max="17" width="6.125" style="1" customWidth="1"/>
    <col min="18" max="18" width="5.875" style="1" customWidth="1"/>
    <col min="19" max="19" width="6.5" style="1" customWidth="1"/>
    <col min="20" max="20" width="43.37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289</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8</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513" t="s">
        <v>290</v>
      </c>
      <c r="C10" s="421"/>
      <c r="D10" s="421"/>
      <c r="E10" s="421"/>
      <c r="F10" s="422"/>
      <c r="G10" s="422"/>
      <c r="H10" s="421"/>
      <c r="I10" s="421"/>
      <c r="J10" s="421"/>
      <c r="K10" s="421"/>
      <c r="L10" s="421"/>
      <c r="M10" s="421"/>
      <c r="N10" s="421"/>
      <c r="O10" s="421"/>
      <c r="P10" s="421"/>
      <c r="Q10" s="421"/>
      <c r="R10" s="421"/>
      <c r="S10" s="423"/>
    </row>
    <row r="11" spans="1:19" ht="18" customHeight="1">
      <c r="A11" s="85" t="s">
        <v>13</v>
      </c>
      <c r="B11" s="424" t="s">
        <v>291</v>
      </c>
      <c r="C11" s="425"/>
      <c r="D11" s="425"/>
      <c r="E11" s="425"/>
      <c r="F11" s="425"/>
      <c r="G11" s="425"/>
      <c r="H11" s="425"/>
      <c r="I11" s="425"/>
      <c r="J11" s="425"/>
      <c r="K11" s="425"/>
      <c r="L11" s="425"/>
      <c r="M11" s="425"/>
      <c r="N11" s="425"/>
      <c r="O11" s="425"/>
      <c r="P11" s="425"/>
      <c r="Q11" s="425"/>
      <c r="R11" s="425"/>
      <c r="S11" s="426"/>
    </row>
    <row r="12" spans="1:19" ht="18" customHeight="1">
      <c r="A12" s="86" t="s">
        <v>15</v>
      </c>
      <c r="B12" s="427" t="s">
        <v>16</v>
      </c>
      <c r="C12" s="428"/>
      <c r="D12" s="428"/>
      <c r="E12" s="428"/>
      <c r="F12" s="428"/>
      <c r="G12" s="428"/>
      <c r="H12" s="428"/>
      <c r="I12" s="428"/>
      <c r="J12" s="428"/>
      <c r="K12" s="428"/>
      <c r="L12" s="428"/>
      <c r="M12" s="428"/>
      <c r="N12" s="428"/>
      <c r="O12" s="428"/>
      <c r="P12" s="428"/>
      <c r="Q12" s="428"/>
      <c r="R12" s="428"/>
      <c r="S12" s="429"/>
    </row>
    <row r="13" spans="1:19" ht="18" customHeight="1">
      <c r="A13" s="85" t="s">
        <v>17</v>
      </c>
      <c r="B13" s="610" t="s">
        <v>292</v>
      </c>
      <c r="C13" s="610"/>
      <c r="D13" s="610"/>
      <c r="E13" s="610"/>
      <c r="F13" s="610"/>
      <c r="G13" s="610"/>
      <c r="H13" s="610"/>
      <c r="I13" s="610"/>
      <c r="J13" s="610"/>
      <c r="K13" s="610"/>
      <c r="L13" s="610"/>
      <c r="M13" s="610"/>
      <c r="N13" s="610"/>
      <c r="O13" s="610"/>
      <c r="P13" s="610"/>
      <c r="Q13" s="610"/>
      <c r="R13" s="610"/>
      <c r="S13" s="611"/>
    </row>
    <row r="14" spans="1:19" ht="18" customHeight="1">
      <c r="A14" s="84" t="s">
        <v>19</v>
      </c>
      <c r="B14" s="83"/>
      <c r="C14" s="398"/>
      <c r="D14" s="398"/>
      <c r="E14" s="398"/>
      <c r="F14" s="398"/>
      <c r="G14" s="398"/>
      <c r="H14" s="398"/>
      <c r="I14" s="398"/>
      <c r="J14" s="398"/>
      <c r="K14" s="398"/>
      <c r="L14" s="398"/>
      <c r="M14" s="398"/>
      <c r="N14" s="398"/>
      <c r="O14" s="398"/>
      <c r="P14" s="398"/>
      <c r="Q14" s="398"/>
      <c r="R14" s="398"/>
      <c r="S14" s="432"/>
    </row>
    <row r="15" spans="1:19" ht="18" customHeight="1">
      <c r="A15" s="433" t="s">
        <v>20</v>
      </c>
      <c r="B15" s="368" t="s">
        <v>293</v>
      </c>
      <c r="C15" s="436"/>
      <c r="D15" s="436"/>
      <c r="E15" s="436"/>
      <c r="F15" s="436"/>
      <c r="G15" s="436"/>
      <c r="H15" s="436"/>
      <c r="I15" s="436"/>
      <c r="J15" s="436"/>
      <c r="K15" s="436"/>
      <c r="L15" s="436"/>
      <c r="M15" s="436"/>
      <c r="N15" s="436"/>
      <c r="O15" s="436"/>
      <c r="P15" s="436"/>
      <c r="Q15" s="436"/>
      <c r="R15" s="436"/>
      <c r="S15" s="437"/>
    </row>
    <row r="16" spans="1:19" ht="18" customHeight="1">
      <c r="A16" s="434"/>
      <c r="B16" s="97" t="s">
        <v>294</v>
      </c>
      <c r="C16" s="80"/>
      <c r="D16" s="80"/>
      <c r="E16" s="80"/>
      <c r="F16" s="80"/>
      <c r="G16" s="80"/>
      <c r="H16" s="80"/>
      <c r="I16" s="80"/>
      <c r="J16" s="80"/>
      <c r="K16" s="80"/>
      <c r="L16" s="80"/>
      <c r="M16" s="80"/>
      <c r="N16" s="80"/>
      <c r="O16" s="80"/>
      <c r="P16" s="80"/>
      <c r="Q16" s="80"/>
      <c r="R16" s="80"/>
      <c r="S16" s="79"/>
    </row>
    <row r="17" spans="1:19" ht="18" customHeight="1">
      <c r="A17" s="434"/>
      <c r="B17" s="93" t="s">
        <v>295</v>
      </c>
      <c r="C17" s="160"/>
      <c r="D17" s="160"/>
      <c r="E17" s="160"/>
      <c r="F17" s="160"/>
      <c r="G17" s="160"/>
      <c r="H17" s="160"/>
      <c r="I17" s="160"/>
      <c r="J17" s="160"/>
      <c r="K17" s="160"/>
      <c r="L17" s="160"/>
      <c r="M17" s="160"/>
      <c r="N17" s="160"/>
      <c r="O17" s="160"/>
      <c r="P17" s="160"/>
      <c r="Q17" s="160"/>
      <c r="R17" s="160"/>
      <c r="S17" s="159"/>
    </row>
    <row r="18" spans="1:19" ht="18" customHeight="1">
      <c r="A18" s="440" t="s">
        <v>28</v>
      </c>
      <c r="B18" s="65" t="s">
        <v>296</v>
      </c>
      <c r="C18" s="64"/>
      <c r="D18" s="64"/>
      <c r="E18" s="64"/>
      <c r="F18" s="63"/>
      <c r="G18" s="612" t="s">
        <v>30</v>
      </c>
      <c r="H18" s="441"/>
      <c r="I18" s="613"/>
      <c r="J18" s="59" t="s">
        <v>31</v>
      </c>
      <c r="K18" s="64"/>
      <c r="L18" s="64"/>
      <c r="M18" s="64"/>
      <c r="N18" s="64"/>
      <c r="O18" s="64"/>
      <c r="P18" s="64"/>
      <c r="Q18" s="64"/>
      <c r="R18" s="64"/>
      <c r="S18" s="158"/>
    </row>
    <row r="19" spans="1:19" ht="18" customHeight="1">
      <c r="A19" s="440"/>
      <c r="B19" s="65" t="s">
        <v>297</v>
      </c>
      <c r="C19" s="69"/>
      <c r="D19" s="69"/>
      <c r="E19" s="69"/>
      <c r="F19" s="68"/>
      <c r="G19" s="614"/>
      <c r="H19" s="443"/>
      <c r="I19" s="615"/>
      <c r="J19" s="59" t="s">
        <v>298</v>
      </c>
      <c r="K19" s="67"/>
      <c r="L19" s="67"/>
      <c r="M19" s="67"/>
      <c r="N19" s="67"/>
      <c r="O19" s="67"/>
      <c r="P19" s="67"/>
      <c r="Q19" s="67"/>
      <c r="R19" s="67"/>
      <c r="S19" s="66"/>
    </row>
    <row r="20" spans="1:19" ht="18" customHeight="1">
      <c r="A20" s="440"/>
      <c r="B20" s="65" t="s">
        <v>299</v>
      </c>
      <c r="C20" s="64"/>
      <c r="D20" s="64"/>
      <c r="E20" s="64"/>
      <c r="F20" s="63"/>
      <c r="G20" s="614"/>
      <c r="H20" s="443"/>
      <c r="I20" s="615"/>
      <c r="J20" s="59" t="s">
        <v>300</v>
      </c>
      <c r="K20" s="58"/>
      <c r="L20" s="58"/>
      <c r="M20" s="58"/>
      <c r="N20" s="58"/>
      <c r="O20" s="58"/>
      <c r="P20" s="58"/>
      <c r="Q20" s="58"/>
      <c r="R20" s="58"/>
      <c r="S20" s="57"/>
    </row>
    <row r="21" spans="1:19" ht="18" customHeight="1">
      <c r="A21" s="440"/>
      <c r="B21" s="62" t="s">
        <v>301</v>
      </c>
      <c r="C21" s="61"/>
      <c r="D21" s="61"/>
      <c r="E21" s="61"/>
      <c r="F21" s="60"/>
      <c r="G21" s="616"/>
      <c r="H21" s="617"/>
      <c r="I21" s="618"/>
      <c r="J21" s="59"/>
      <c r="K21" s="58"/>
      <c r="L21" s="58"/>
      <c r="M21" s="58"/>
      <c r="N21" s="58"/>
      <c r="O21" s="58"/>
      <c r="P21" s="58"/>
      <c r="Q21" s="58"/>
      <c r="R21" s="58"/>
      <c r="S21" s="57"/>
    </row>
    <row r="22" spans="1:19" ht="18" customHeight="1">
      <c r="A22" s="56" t="s">
        <v>39</v>
      </c>
      <c r="B22" s="55"/>
      <c r="C22" s="55"/>
      <c r="D22" s="54"/>
      <c r="E22" s="54"/>
      <c r="F22" s="54"/>
      <c r="G22" s="331" t="s">
        <v>40</v>
      </c>
      <c r="H22" s="331"/>
      <c r="I22" s="331"/>
      <c r="J22" s="331"/>
      <c r="K22" s="331" t="s">
        <v>41</v>
      </c>
      <c r="L22" s="331"/>
      <c r="M22" s="331"/>
      <c r="N22" s="331"/>
      <c r="O22" s="331" t="s">
        <v>42</v>
      </c>
      <c r="P22" s="331"/>
      <c r="Q22" s="331"/>
      <c r="R22" s="331"/>
      <c r="S22" s="334"/>
    </row>
    <row r="23" spans="1:19" ht="18" customHeight="1">
      <c r="A23" s="408" t="s">
        <v>43</v>
      </c>
      <c r="B23" s="409"/>
      <c r="C23" s="409"/>
      <c r="D23" s="409"/>
      <c r="E23" s="409"/>
      <c r="F23" s="410"/>
      <c r="G23" s="411">
        <v>700000</v>
      </c>
      <c r="H23" s="411"/>
      <c r="I23" s="411"/>
      <c r="J23" s="411"/>
      <c r="K23" s="411">
        <v>0</v>
      </c>
      <c r="L23" s="411"/>
      <c r="M23" s="411"/>
      <c r="N23" s="411"/>
      <c r="O23" s="412">
        <f>G23+K23</f>
        <v>700000</v>
      </c>
      <c r="P23" s="412"/>
      <c r="Q23" s="412"/>
      <c r="R23" s="412"/>
      <c r="S23" s="413"/>
    </row>
    <row r="24" spans="1:19" ht="18" customHeight="1">
      <c r="A24" s="414"/>
      <c r="B24" s="415"/>
      <c r="C24" s="415"/>
      <c r="D24" s="415"/>
      <c r="E24" s="415"/>
      <c r="F24" s="416"/>
      <c r="G24" s="417"/>
      <c r="H24" s="417"/>
      <c r="I24" s="417"/>
      <c r="J24" s="417"/>
      <c r="K24" s="417">
        <v>0</v>
      </c>
      <c r="L24" s="417"/>
      <c r="M24" s="417"/>
      <c r="N24" s="418"/>
      <c r="O24" s="419">
        <f>G24+K24</f>
        <v>0</v>
      </c>
      <c r="P24" s="419"/>
      <c r="Q24" s="419"/>
      <c r="R24" s="419"/>
      <c r="S24" s="420"/>
    </row>
    <row r="25" spans="1:19" ht="18" customHeight="1">
      <c r="A25" s="391"/>
      <c r="B25" s="392"/>
      <c r="C25" s="392"/>
      <c r="D25" s="392"/>
      <c r="E25" s="392"/>
      <c r="F25" s="362"/>
      <c r="G25" s="393"/>
      <c r="H25" s="393"/>
      <c r="I25" s="393"/>
      <c r="J25" s="393"/>
      <c r="K25" s="393">
        <v>0</v>
      </c>
      <c r="L25" s="393"/>
      <c r="M25" s="393"/>
      <c r="N25" s="394"/>
      <c r="O25" s="395">
        <f>G25+K25</f>
        <v>0</v>
      </c>
      <c r="P25" s="395"/>
      <c r="Q25" s="395"/>
      <c r="R25" s="395"/>
      <c r="S25" s="396"/>
    </row>
    <row r="26" spans="1:19" ht="18" customHeight="1" thickBot="1">
      <c r="A26" s="397" t="s">
        <v>44</v>
      </c>
      <c r="B26" s="398"/>
      <c r="C26" s="398"/>
      <c r="D26" s="398"/>
      <c r="E26" s="398"/>
      <c r="F26" s="399"/>
      <c r="G26" s="400">
        <f>SUM(G23:J25)</f>
        <v>700000</v>
      </c>
      <c r="H26" s="400"/>
      <c r="I26" s="400"/>
      <c r="J26" s="400"/>
      <c r="K26" s="401">
        <f>SUM(K23:N25)</f>
        <v>0</v>
      </c>
      <c r="L26" s="401"/>
      <c r="M26" s="401"/>
      <c r="N26" s="401"/>
      <c r="O26" s="401">
        <f>SUM(O23:S25)</f>
        <v>700000</v>
      </c>
      <c r="P26" s="401"/>
      <c r="Q26" s="401"/>
      <c r="R26" s="401"/>
      <c r="S26" s="402"/>
    </row>
    <row r="27" spans="1:19" ht="18" customHeight="1" thickTop="1">
      <c r="A27" s="53"/>
      <c r="B27" s="52"/>
      <c r="C27" s="52"/>
      <c r="D27" s="52"/>
      <c r="E27" s="52"/>
      <c r="F27" s="52"/>
      <c r="G27" s="52"/>
      <c r="H27" s="52"/>
      <c r="I27" s="52"/>
      <c r="J27" s="52"/>
      <c r="K27" s="52"/>
      <c r="L27" s="52"/>
      <c r="M27" s="52"/>
      <c r="N27" s="52"/>
      <c r="O27" s="52"/>
      <c r="P27" s="52"/>
      <c r="Q27" s="52"/>
      <c r="R27" s="52"/>
      <c r="S27" s="51"/>
    </row>
    <row r="28" spans="1:19" ht="18" customHeight="1">
      <c r="A28" s="277" t="s">
        <v>45</v>
      </c>
      <c r="B28" s="279"/>
      <c r="C28" s="403" t="s">
        <v>46</v>
      </c>
      <c r="D28" s="404"/>
      <c r="E28" s="405" t="s">
        <v>47</v>
      </c>
      <c r="F28" s="333"/>
      <c r="G28" s="406" t="s">
        <v>45</v>
      </c>
      <c r="H28" s="404"/>
      <c r="I28" s="404"/>
      <c r="J28" s="404"/>
      <c r="K28" s="404" t="s">
        <v>46</v>
      </c>
      <c r="L28" s="404"/>
      <c r="M28" s="404"/>
      <c r="N28" s="404"/>
      <c r="O28" s="404" t="s">
        <v>47</v>
      </c>
      <c r="P28" s="404"/>
      <c r="Q28" s="404"/>
      <c r="R28" s="404"/>
      <c r="S28" s="407"/>
    </row>
    <row r="29" spans="1:19" ht="18" customHeight="1">
      <c r="A29" s="305" t="s">
        <v>48</v>
      </c>
      <c r="B29" s="306"/>
      <c r="C29" s="366" t="s">
        <v>302</v>
      </c>
      <c r="D29" s="367"/>
      <c r="E29" s="368" t="s">
        <v>303</v>
      </c>
      <c r="F29" s="369"/>
      <c r="G29" s="370" t="s">
        <v>51</v>
      </c>
      <c r="H29" s="370"/>
      <c r="I29" s="370"/>
      <c r="J29" s="370"/>
      <c r="K29" s="348" t="s">
        <v>52</v>
      </c>
      <c r="L29" s="349"/>
      <c r="M29" s="349"/>
      <c r="N29" s="349"/>
      <c r="O29" s="373" t="s">
        <v>53</v>
      </c>
      <c r="P29" s="374"/>
      <c r="Q29" s="374"/>
      <c r="R29" s="374"/>
      <c r="S29" s="375"/>
    </row>
    <row r="30" spans="1:19" ht="18" customHeight="1">
      <c r="A30" s="364"/>
      <c r="B30" s="365"/>
      <c r="C30" s="376" t="s">
        <v>304</v>
      </c>
      <c r="D30" s="376"/>
      <c r="E30" s="377" t="s">
        <v>305</v>
      </c>
      <c r="F30" s="378"/>
      <c r="G30" s="370"/>
      <c r="H30" s="370"/>
      <c r="I30" s="370"/>
      <c r="J30" s="370"/>
      <c r="K30" s="379"/>
      <c r="L30" s="380"/>
      <c r="M30" s="380"/>
      <c r="N30" s="381"/>
      <c r="O30" s="382"/>
      <c r="P30" s="383"/>
      <c r="Q30" s="383"/>
      <c r="R30" s="383"/>
      <c r="S30" s="384"/>
    </row>
    <row r="31" spans="1:19" ht="18" customHeight="1">
      <c r="A31" s="307"/>
      <c r="B31" s="308"/>
      <c r="C31" s="385" t="s">
        <v>306</v>
      </c>
      <c r="D31" s="386"/>
      <c r="E31" s="387" t="s">
        <v>307</v>
      </c>
      <c r="F31" s="388"/>
      <c r="G31" s="371"/>
      <c r="H31" s="371"/>
      <c r="I31" s="371"/>
      <c r="J31" s="372"/>
      <c r="K31" s="385"/>
      <c r="L31" s="386"/>
      <c r="M31" s="386"/>
      <c r="N31" s="386"/>
      <c r="O31" s="389"/>
      <c r="P31" s="389"/>
      <c r="Q31" s="389"/>
      <c r="R31" s="389"/>
      <c r="S31" s="390"/>
    </row>
    <row r="32" spans="1:19" ht="18" customHeight="1">
      <c r="A32" s="50" t="s">
        <v>60</v>
      </c>
      <c r="B32" s="49"/>
      <c r="C32" s="44"/>
      <c r="D32" s="44"/>
      <c r="E32" s="44"/>
      <c r="F32" s="44"/>
      <c r="G32" s="44"/>
      <c r="H32" s="44"/>
      <c r="I32" s="44"/>
      <c r="J32" s="44"/>
      <c r="K32" s="44"/>
      <c r="L32" s="44"/>
      <c r="M32" s="44"/>
      <c r="N32" s="44"/>
      <c r="O32" s="44"/>
      <c r="P32" s="44"/>
      <c r="Q32" s="44"/>
      <c r="R32" s="44"/>
      <c r="S32" s="9"/>
    </row>
    <row r="33" spans="1:20" ht="18" customHeight="1">
      <c r="A33" s="277" t="s">
        <v>45</v>
      </c>
      <c r="B33" s="279"/>
      <c r="C33" s="331" t="s">
        <v>46</v>
      </c>
      <c r="D33" s="331"/>
      <c r="E33" s="331" t="s">
        <v>47</v>
      </c>
      <c r="F33" s="331"/>
      <c r="G33" s="332" t="s">
        <v>45</v>
      </c>
      <c r="H33" s="333"/>
      <c r="I33" s="333"/>
      <c r="J33" s="333"/>
      <c r="K33" s="333" t="s">
        <v>46</v>
      </c>
      <c r="L33" s="333"/>
      <c r="M33" s="333"/>
      <c r="N33" s="333"/>
      <c r="O33" s="331" t="s">
        <v>47</v>
      </c>
      <c r="P33" s="331"/>
      <c r="Q33" s="331"/>
      <c r="R33" s="331"/>
      <c r="S33" s="334"/>
    </row>
    <row r="34" spans="1:20" ht="18" customHeight="1">
      <c r="A34" s="335" t="s">
        <v>61</v>
      </c>
      <c r="B34" s="336"/>
      <c r="C34" s="341" t="s">
        <v>62</v>
      </c>
      <c r="D34" s="342"/>
      <c r="E34" s="343" t="s">
        <v>63</v>
      </c>
      <c r="F34" s="344"/>
      <c r="G34" s="345" t="s">
        <v>64</v>
      </c>
      <c r="H34" s="345"/>
      <c r="I34" s="345"/>
      <c r="J34" s="345"/>
      <c r="K34" s="348" t="s">
        <v>52</v>
      </c>
      <c r="L34" s="349"/>
      <c r="M34" s="349"/>
      <c r="N34" s="349"/>
      <c r="O34" s="350" t="s">
        <v>53</v>
      </c>
      <c r="P34" s="351"/>
      <c r="Q34" s="351"/>
      <c r="R34" s="351"/>
      <c r="S34" s="352"/>
    </row>
    <row r="35" spans="1:20" ht="18" hidden="1" customHeight="1">
      <c r="A35" s="337"/>
      <c r="B35" s="338"/>
      <c r="C35" s="353"/>
      <c r="D35" s="354"/>
      <c r="E35" s="355"/>
      <c r="F35" s="356"/>
      <c r="G35" s="346"/>
      <c r="H35" s="346"/>
      <c r="I35" s="346"/>
      <c r="J35" s="346"/>
      <c r="K35" s="357"/>
      <c r="L35" s="358"/>
      <c r="M35" s="358"/>
      <c r="N35" s="359"/>
      <c r="O35" s="357"/>
      <c r="P35" s="358"/>
      <c r="Q35" s="358"/>
      <c r="R35" s="358"/>
      <c r="S35" s="360"/>
    </row>
    <row r="36" spans="1:20" ht="18" hidden="1" customHeight="1">
      <c r="A36" s="339"/>
      <c r="B36" s="340"/>
      <c r="C36" s="347"/>
      <c r="D36" s="314"/>
      <c r="E36" s="361"/>
      <c r="F36" s="362"/>
      <c r="G36" s="313"/>
      <c r="H36" s="347"/>
      <c r="I36" s="347"/>
      <c r="J36" s="314"/>
      <c r="K36" s="317"/>
      <c r="L36" s="318"/>
      <c r="M36" s="318"/>
      <c r="N36" s="318"/>
      <c r="O36" s="318"/>
      <c r="P36" s="317"/>
      <c r="Q36" s="317"/>
      <c r="R36" s="317"/>
      <c r="S36" s="363"/>
    </row>
    <row r="37" spans="1:20" ht="18" customHeight="1">
      <c r="A37" s="303" t="s">
        <v>66</v>
      </c>
      <c r="B37" s="304"/>
      <c r="C37" s="48"/>
      <c r="D37" s="47"/>
      <c r="E37" s="46"/>
      <c r="F37" s="46"/>
      <c r="G37" s="46"/>
      <c r="H37" s="46"/>
      <c r="I37" s="46"/>
      <c r="J37" s="46"/>
      <c r="K37" s="46"/>
      <c r="L37" s="46"/>
      <c r="M37" s="46"/>
      <c r="N37" s="46"/>
      <c r="O37" s="46"/>
      <c r="P37" s="46"/>
      <c r="Q37" s="46"/>
      <c r="R37" s="46"/>
      <c r="S37" s="45"/>
    </row>
    <row r="38" spans="1:20" ht="15.75">
      <c r="A38" s="305" t="s">
        <v>67</v>
      </c>
      <c r="B38" s="306"/>
      <c r="C38" s="309" t="s">
        <v>308</v>
      </c>
      <c r="D38" s="309"/>
      <c r="E38" s="310"/>
      <c r="F38" s="311" t="s">
        <v>69</v>
      </c>
      <c r="G38" s="312"/>
      <c r="H38" s="309" t="s">
        <v>309</v>
      </c>
      <c r="I38" s="315"/>
      <c r="J38" s="315"/>
      <c r="K38" s="315"/>
      <c r="L38" s="315"/>
      <c r="M38" s="315"/>
      <c r="N38" s="315"/>
      <c r="O38" s="315"/>
      <c r="P38" s="315"/>
      <c r="Q38" s="315"/>
      <c r="R38" s="315"/>
      <c r="S38" s="316"/>
    </row>
    <row r="39" spans="1:20" ht="18" customHeight="1">
      <c r="A39" s="307"/>
      <c r="B39" s="308"/>
      <c r="C39" s="317" t="s">
        <v>310</v>
      </c>
      <c r="D39" s="318"/>
      <c r="E39" s="318"/>
      <c r="F39" s="313"/>
      <c r="G39" s="314"/>
      <c r="H39" s="317" t="s">
        <v>311</v>
      </c>
      <c r="I39" s="318"/>
      <c r="J39" s="318"/>
      <c r="K39" s="318"/>
      <c r="L39" s="318"/>
      <c r="M39" s="318"/>
      <c r="N39" s="318"/>
      <c r="O39" s="318"/>
      <c r="P39" s="318"/>
      <c r="Q39" s="318"/>
      <c r="R39" s="318"/>
      <c r="S39" s="319"/>
    </row>
    <row r="40" spans="1:20" ht="18" customHeight="1">
      <c r="A40" s="320" t="s">
        <v>73</v>
      </c>
      <c r="B40" s="304"/>
      <c r="C40" s="44"/>
      <c r="S40" s="9"/>
    </row>
    <row r="41" spans="1:20" ht="18" customHeight="1">
      <c r="A41" s="321" t="s">
        <v>74</v>
      </c>
      <c r="B41" s="322"/>
      <c r="C41" s="323"/>
      <c r="D41" s="327" t="s">
        <v>75</v>
      </c>
      <c r="E41" s="328" t="s">
        <v>76</v>
      </c>
      <c r="F41" s="329" t="s">
        <v>77</v>
      </c>
      <c r="G41" s="330" t="s">
        <v>78</v>
      </c>
      <c r="H41" s="330"/>
      <c r="I41" s="330"/>
      <c r="J41" s="330"/>
      <c r="K41" s="330"/>
      <c r="L41" s="330"/>
      <c r="M41" s="330"/>
      <c r="N41" s="330"/>
      <c r="O41" s="330"/>
      <c r="P41" s="330"/>
      <c r="Q41" s="330"/>
      <c r="R41" s="330"/>
      <c r="S41" s="334"/>
      <c r="T41" s="252" t="s">
        <v>79</v>
      </c>
    </row>
    <row r="42" spans="1:20" ht="18" customHeight="1">
      <c r="A42" s="324"/>
      <c r="B42" s="325"/>
      <c r="C42" s="326"/>
      <c r="D42" s="327"/>
      <c r="E42" s="328"/>
      <c r="F42" s="329"/>
      <c r="G42" s="43" t="s">
        <v>80</v>
      </c>
      <c r="H42" s="43" t="s">
        <v>81</v>
      </c>
      <c r="I42" s="43" t="s">
        <v>82</v>
      </c>
      <c r="J42" s="43" t="s">
        <v>83</v>
      </c>
      <c r="K42" s="43" t="s">
        <v>84</v>
      </c>
      <c r="L42" s="43" t="s">
        <v>85</v>
      </c>
      <c r="M42" s="43" t="s">
        <v>86</v>
      </c>
      <c r="N42" s="43" t="s">
        <v>87</v>
      </c>
      <c r="O42" s="43" t="s">
        <v>88</v>
      </c>
      <c r="P42" s="43" t="s">
        <v>89</v>
      </c>
      <c r="Q42" s="43" t="s">
        <v>90</v>
      </c>
      <c r="R42" s="43" t="s">
        <v>91</v>
      </c>
      <c r="S42" s="42" t="s">
        <v>92</v>
      </c>
      <c r="T42" s="253"/>
    </row>
    <row r="43" spans="1:20" ht="18" customHeight="1">
      <c r="A43" s="292" t="s">
        <v>312</v>
      </c>
      <c r="B43" s="292"/>
      <c r="C43" s="292"/>
      <c r="D43" s="41"/>
      <c r="E43" s="41"/>
      <c r="F43" s="40"/>
      <c r="G43" s="40"/>
      <c r="H43" s="40"/>
      <c r="I43" s="40"/>
      <c r="J43" s="40"/>
      <c r="K43" s="40"/>
      <c r="L43" s="40"/>
      <c r="M43" s="40"/>
      <c r="N43" s="40"/>
      <c r="O43" s="40"/>
      <c r="P43" s="40"/>
      <c r="Q43" s="40"/>
      <c r="R43" s="40"/>
      <c r="S43" s="39"/>
      <c r="T43" s="254"/>
    </row>
    <row r="44" spans="1:20" ht="29.45" customHeight="1">
      <c r="A44" s="293" t="s">
        <v>313</v>
      </c>
      <c r="B44" s="294"/>
      <c r="C44" s="295"/>
      <c r="D44" s="38" t="s">
        <v>223</v>
      </c>
      <c r="E44" s="35" t="s">
        <v>5</v>
      </c>
      <c r="F44" s="36">
        <v>0.1</v>
      </c>
      <c r="G44" s="37">
        <v>0.5</v>
      </c>
      <c r="H44" s="37">
        <v>0.5</v>
      </c>
      <c r="I44" s="37"/>
      <c r="J44" s="37"/>
      <c r="K44" s="37"/>
      <c r="L44" s="37"/>
      <c r="M44" s="37"/>
      <c r="N44" s="37"/>
      <c r="O44" s="37"/>
      <c r="P44" s="37"/>
      <c r="Q44" s="37"/>
      <c r="R44" s="36"/>
      <c r="S44" s="28">
        <f t="shared" ref="S44:S49" si="0">SUM(G44:R44)</f>
        <v>1</v>
      </c>
      <c r="T44" s="187" t="s">
        <v>314</v>
      </c>
    </row>
    <row r="45" spans="1:20" ht="56.45" customHeight="1">
      <c r="A45" s="293" t="s">
        <v>315</v>
      </c>
      <c r="B45" s="294"/>
      <c r="C45" s="295"/>
      <c r="D45" s="38" t="s">
        <v>316</v>
      </c>
      <c r="E45" s="35" t="s">
        <v>5</v>
      </c>
      <c r="F45" s="36">
        <v>0.2</v>
      </c>
      <c r="G45" s="37"/>
      <c r="H45" s="37">
        <v>0.5</v>
      </c>
      <c r="I45" s="37">
        <v>0.5</v>
      </c>
      <c r="J45" s="37"/>
      <c r="K45" s="37"/>
      <c r="L45" s="37"/>
      <c r="M45" s="37"/>
      <c r="N45" s="37"/>
      <c r="O45" s="37"/>
      <c r="P45" s="37"/>
      <c r="Q45" s="37"/>
      <c r="R45" s="36"/>
      <c r="S45" s="28">
        <f t="shared" si="0"/>
        <v>1</v>
      </c>
      <c r="T45" s="188" t="s">
        <v>317</v>
      </c>
    </row>
    <row r="46" spans="1:20" ht="71.45" customHeight="1">
      <c r="A46" s="293" t="s">
        <v>318</v>
      </c>
      <c r="B46" s="294"/>
      <c r="C46" s="295"/>
      <c r="D46" s="34" t="s">
        <v>319</v>
      </c>
      <c r="E46" s="35" t="s">
        <v>5</v>
      </c>
      <c r="F46" s="29">
        <v>0.2</v>
      </c>
      <c r="G46" s="30"/>
      <c r="H46" s="30"/>
      <c r="I46" s="30">
        <v>0.25</v>
      </c>
      <c r="J46" s="30">
        <v>0.5</v>
      </c>
      <c r="K46" s="30">
        <v>0.25</v>
      </c>
      <c r="L46" s="30"/>
      <c r="M46" s="30"/>
      <c r="N46" s="30"/>
      <c r="O46" s="30"/>
      <c r="P46" s="30"/>
      <c r="Q46" s="30"/>
      <c r="R46" s="29"/>
      <c r="S46" s="28">
        <f t="shared" si="0"/>
        <v>1</v>
      </c>
      <c r="T46" s="188" t="s">
        <v>320</v>
      </c>
    </row>
    <row r="47" spans="1:20" ht="52.15" customHeight="1">
      <c r="A47" s="296" t="s">
        <v>321</v>
      </c>
      <c r="B47" s="297"/>
      <c r="C47" s="298"/>
      <c r="D47" s="34" t="s">
        <v>322</v>
      </c>
      <c r="E47" s="31" t="s">
        <v>5</v>
      </c>
      <c r="F47" s="29">
        <v>0.2</v>
      </c>
      <c r="G47" s="30"/>
      <c r="H47" s="30"/>
      <c r="I47" s="30">
        <v>0.1</v>
      </c>
      <c r="J47" s="30">
        <v>0.1</v>
      </c>
      <c r="K47" s="30">
        <v>0.1</v>
      </c>
      <c r="L47" s="30">
        <v>0.15</v>
      </c>
      <c r="M47" s="30">
        <v>0.15</v>
      </c>
      <c r="N47" s="30">
        <v>0.15</v>
      </c>
      <c r="O47" s="30">
        <v>0.15</v>
      </c>
      <c r="P47" s="30">
        <v>0.1</v>
      </c>
      <c r="Q47" s="30"/>
      <c r="R47" s="29"/>
      <c r="S47" s="28">
        <f t="shared" si="0"/>
        <v>1.0000000000000002</v>
      </c>
      <c r="T47" s="194" t="s">
        <v>323</v>
      </c>
    </row>
    <row r="48" spans="1:20" s="33" customFormat="1" ht="399.75" customHeight="1">
      <c r="A48" s="296" t="s">
        <v>324</v>
      </c>
      <c r="B48" s="297"/>
      <c r="C48" s="298"/>
      <c r="D48" s="34" t="s">
        <v>325</v>
      </c>
      <c r="E48" s="31" t="s">
        <v>5</v>
      </c>
      <c r="F48" s="29">
        <v>0.2</v>
      </c>
      <c r="G48" s="30"/>
      <c r="H48" s="30"/>
      <c r="I48" s="30"/>
      <c r="J48" s="30"/>
      <c r="K48" s="30"/>
      <c r="L48" s="30">
        <v>0.1</v>
      </c>
      <c r="M48" s="30">
        <v>0.2</v>
      </c>
      <c r="N48" s="30">
        <v>0.2</v>
      </c>
      <c r="O48" s="30">
        <v>0.2</v>
      </c>
      <c r="P48" s="30">
        <v>0.2</v>
      </c>
      <c r="Q48" s="30">
        <v>0.1</v>
      </c>
      <c r="R48" s="29"/>
      <c r="S48" s="28">
        <f t="shared" si="0"/>
        <v>0.99999999999999989</v>
      </c>
      <c r="T48" s="188" t="s">
        <v>326</v>
      </c>
    </row>
    <row r="49" spans="1:20" ht="18" customHeight="1">
      <c r="A49" s="296" t="s">
        <v>187</v>
      </c>
      <c r="B49" s="297"/>
      <c r="C49" s="609"/>
      <c r="D49" s="32" t="s">
        <v>107</v>
      </c>
      <c r="E49" s="31" t="s">
        <v>5</v>
      </c>
      <c r="F49" s="29">
        <v>0.1</v>
      </c>
      <c r="G49" s="30"/>
      <c r="H49" s="30"/>
      <c r="I49" s="30"/>
      <c r="J49" s="30"/>
      <c r="K49" s="30"/>
      <c r="L49" s="30"/>
      <c r="M49" s="30"/>
      <c r="N49" s="30"/>
      <c r="O49" s="30"/>
      <c r="P49" s="30"/>
      <c r="Q49" s="30">
        <v>1</v>
      </c>
      <c r="R49" s="29"/>
      <c r="S49" s="28">
        <f t="shared" si="0"/>
        <v>1</v>
      </c>
      <c r="T49" s="232" t="s">
        <v>108</v>
      </c>
    </row>
    <row r="50" spans="1:20" ht="18" hidden="1" customHeight="1">
      <c r="A50" s="299"/>
      <c r="B50" s="297"/>
      <c r="C50" s="298"/>
      <c r="D50" s="27"/>
      <c r="E50" s="27"/>
      <c r="F50" s="26"/>
      <c r="G50" s="25"/>
      <c r="H50" s="25"/>
      <c r="I50" s="25"/>
      <c r="J50" s="25"/>
      <c r="K50" s="25"/>
      <c r="L50" s="25"/>
      <c r="M50" s="25"/>
      <c r="N50" s="25"/>
      <c r="O50" s="25"/>
      <c r="P50" s="25"/>
      <c r="Q50" s="25"/>
      <c r="R50" s="25"/>
      <c r="S50" s="24"/>
      <c r="T50" s="182"/>
    </row>
    <row r="51" spans="1:20" ht="18" hidden="1" customHeight="1">
      <c r="A51" s="299"/>
      <c r="B51" s="297"/>
      <c r="C51" s="298"/>
      <c r="D51" s="27"/>
      <c r="E51" s="27"/>
      <c r="F51" s="26"/>
      <c r="G51" s="25"/>
      <c r="H51" s="25"/>
      <c r="I51" s="25"/>
      <c r="J51" s="25"/>
      <c r="K51" s="25"/>
      <c r="L51" s="25"/>
      <c r="M51" s="25"/>
      <c r="N51" s="25"/>
      <c r="O51" s="25"/>
      <c r="P51" s="25"/>
      <c r="Q51" s="25"/>
      <c r="R51" s="25"/>
      <c r="S51" s="24"/>
      <c r="T51" s="182"/>
    </row>
    <row r="52" spans="1:20" ht="18" hidden="1" customHeight="1">
      <c r="A52" s="300"/>
      <c r="B52" s="301"/>
      <c r="C52" s="302"/>
      <c r="D52" s="23"/>
      <c r="E52" s="22"/>
      <c r="F52" s="21"/>
      <c r="G52" s="20"/>
      <c r="H52" s="20"/>
      <c r="I52" s="20"/>
      <c r="J52" s="20"/>
      <c r="K52" s="20"/>
      <c r="L52" s="20"/>
      <c r="M52" s="20"/>
      <c r="N52" s="20"/>
      <c r="O52" s="20"/>
      <c r="P52" s="20"/>
      <c r="Q52" s="20"/>
      <c r="R52" s="20"/>
      <c r="S52" s="19"/>
      <c r="T52" s="182"/>
    </row>
    <row r="53" spans="1:20" ht="18" customHeight="1">
      <c r="A53" s="277" t="s">
        <v>92</v>
      </c>
      <c r="B53" s="278"/>
      <c r="C53" s="279"/>
      <c r="D53" s="18"/>
      <c r="E53" s="18"/>
      <c r="F53" s="17">
        <f>SUM(F43:F52)</f>
        <v>0.99999999999999989</v>
      </c>
      <c r="G53" s="17">
        <f>(G43*$F$43)+(G44*$F$44)+(G46*$F$46)+(G47*$F$47)+(G48*$F$48)+(G49*$F$49)+(G50*$F$50)+(G51*$F$51)+(G52*$F$52)</f>
        <v>0.05</v>
      </c>
      <c r="H53" s="17">
        <f>(H43*$F$43)+(H44*$F$44)+(H46*$F$46)+(H47*$F$47)+(H48*$F$48)+(H49*$F$49)+(H50*$F$50)+(H51*$F$51)+(H52*$F$52)+(H45*$F$45)</f>
        <v>0.15000000000000002</v>
      </c>
      <c r="I53" s="17">
        <f>(I43*$F$43)+(I44*$F$44)+(I46*$F$46)+(I47*$F$47)+(I48*$F$48)+(I49*$F$49)+(I50*$F$50)+(I51*$F$51)+(I52*$F$52)+(I45*$F$45)</f>
        <v>0.17</v>
      </c>
      <c r="J53" s="17">
        <f>(J43*$F$43)+(J44*$F$44)+(J46*$F$46)+(J47*$F$47)+(J48*$F$48)+(J49*$F$49)+(J50*$F$50)+(J51*$F$51)+(J52*$F$52)+(J45*$F$45)</f>
        <v>0.12000000000000001</v>
      </c>
      <c r="K53" s="17">
        <f t="shared" ref="K53:P53" si="1">(K43*$F$43)+(K44*$F$44)+(K46*$F$46)+(K47*$F$47)+(K48*$F$48)+(K49*$F$49)+(K50*$F$50)+(K51*$F$51)+(K52*$F$52)</f>
        <v>7.0000000000000007E-2</v>
      </c>
      <c r="L53" s="17">
        <f t="shared" si="1"/>
        <v>0.05</v>
      </c>
      <c r="M53" s="17">
        <f t="shared" si="1"/>
        <v>7.0000000000000007E-2</v>
      </c>
      <c r="N53" s="17">
        <f t="shared" si="1"/>
        <v>7.0000000000000007E-2</v>
      </c>
      <c r="O53" s="17">
        <f t="shared" si="1"/>
        <v>7.0000000000000007E-2</v>
      </c>
      <c r="P53" s="17">
        <f t="shared" si="1"/>
        <v>6.0000000000000012E-2</v>
      </c>
      <c r="Q53" s="17">
        <f>(Q43*$F$43)+(Q44*$F$44)+(Q46*$F$46)+(Q47*$F$47)+(Q49*$F$49)+(Q50*$F$50)+(Q51*$F$51)+(Q52*$F$52)+(Q48*$F$48)</f>
        <v>0.12000000000000001</v>
      </c>
      <c r="R53" s="17">
        <f>(R43*$F$43)+(R44*$F$44)+(R46*$F$46)+(R47*$F$47)+(R49*$F$49)+(R50*$F$50)+(R51*$F$51)+(R52*$F$52)</f>
        <v>0</v>
      </c>
      <c r="S53" s="16">
        <f>SUM(G53:R53)</f>
        <v>1.0000000000000004</v>
      </c>
      <c r="T53" s="182"/>
    </row>
    <row r="54" spans="1:20" ht="18" customHeight="1">
      <c r="A54" s="277" t="s">
        <v>109</v>
      </c>
      <c r="B54" s="278"/>
      <c r="C54" s="279"/>
      <c r="D54" s="18"/>
      <c r="E54" s="18" t="s">
        <v>110</v>
      </c>
      <c r="F54" s="17">
        <f>SUM(F43:F52)</f>
        <v>0.99999999999999989</v>
      </c>
      <c r="G54" s="17">
        <f>G53</f>
        <v>0.05</v>
      </c>
      <c r="H54" s="17">
        <f t="shared" ref="H54:R54" si="2">G54+H53</f>
        <v>0.2</v>
      </c>
      <c r="I54" s="17">
        <f t="shared" si="2"/>
        <v>0.37</v>
      </c>
      <c r="J54" s="17">
        <f t="shared" si="2"/>
        <v>0.49</v>
      </c>
      <c r="K54" s="17">
        <f t="shared" si="2"/>
        <v>0.56000000000000005</v>
      </c>
      <c r="L54" s="17">
        <f t="shared" si="2"/>
        <v>0.6100000000000001</v>
      </c>
      <c r="M54" s="17">
        <f t="shared" si="2"/>
        <v>0.68000000000000016</v>
      </c>
      <c r="N54" s="17">
        <f t="shared" si="2"/>
        <v>0.75000000000000022</v>
      </c>
      <c r="O54" s="17">
        <f t="shared" si="2"/>
        <v>0.82000000000000028</v>
      </c>
      <c r="P54" s="17">
        <f t="shared" si="2"/>
        <v>0.88000000000000034</v>
      </c>
      <c r="Q54" s="17">
        <f t="shared" si="2"/>
        <v>1.0000000000000004</v>
      </c>
      <c r="R54" s="17">
        <f t="shared" si="2"/>
        <v>1.0000000000000004</v>
      </c>
      <c r="S54" s="16"/>
    </row>
    <row r="55" spans="1:20" ht="18.75">
      <c r="A55" s="280" t="s">
        <v>111</v>
      </c>
      <c r="B55" s="281"/>
      <c r="S55" s="9"/>
    </row>
    <row r="56" spans="1:20" ht="34.9" customHeight="1">
      <c r="A56" s="282" t="s">
        <v>112</v>
      </c>
      <c r="B56" s="283"/>
      <c r="C56" s="15" t="s">
        <v>113</v>
      </c>
      <c r="D56" s="284" t="s">
        <v>114</v>
      </c>
      <c r="E56" s="285"/>
      <c r="F56" s="284" t="s">
        <v>115</v>
      </c>
      <c r="G56" s="285"/>
      <c r="H56" s="284" t="s">
        <v>116</v>
      </c>
      <c r="I56" s="286"/>
      <c r="J56" s="286"/>
      <c r="K56" s="286"/>
      <c r="L56" s="286"/>
      <c r="M56" s="286"/>
      <c r="N56" s="286"/>
      <c r="O56" s="286"/>
      <c r="P56" s="286"/>
      <c r="Q56" s="286"/>
      <c r="R56" s="286"/>
      <c r="S56" s="285"/>
    </row>
    <row r="57" spans="1:20" ht="18" customHeight="1">
      <c r="A57" s="14" t="s">
        <v>327</v>
      </c>
      <c r="B57" s="13"/>
      <c r="C57" s="12" t="s">
        <v>328</v>
      </c>
      <c r="D57" s="287" t="s">
        <v>119</v>
      </c>
      <c r="E57" s="288"/>
      <c r="F57" s="289" t="s">
        <v>120</v>
      </c>
      <c r="G57" s="290"/>
      <c r="H57" s="287" t="s">
        <v>329</v>
      </c>
      <c r="I57" s="291"/>
      <c r="J57" s="291"/>
      <c r="K57" s="291"/>
      <c r="L57" s="291"/>
      <c r="M57" s="291"/>
      <c r="N57" s="291"/>
      <c r="O57" s="291"/>
      <c r="P57" s="291"/>
      <c r="Q57" s="291"/>
      <c r="R57" s="291"/>
      <c r="S57" s="288"/>
    </row>
    <row r="58" spans="1:20" ht="15.75">
      <c r="A58" s="255"/>
      <c r="B58" s="256"/>
      <c r="C58" s="11" t="s">
        <v>330</v>
      </c>
      <c r="D58" s="257"/>
      <c r="E58" s="258"/>
      <c r="F58" s="259"/>
      <c r="G58" s="260"/>
      <c r="H58" s="261"/>
      <c r="I58" s="262"/>
      <c r="J58" s="262"/>
      <c r="K58" s="262"/>
      <c r="L58" s="262"/>
      <c r="M58" s="262"/>
      <c r="N58" s="262"/>
      <c r="O58" s="262"/>
      <c r="P58" s="262"/>
      <c r="Q58" s="262"/>
      <c r="R58" s="262"/>
      <c r="S58" s="263"/>
    </row>
    <row r="59" spans="1:20" ht="18" customHeight="1">
      <c r="A59" s="264" t="s">
        <v>123</v>
      </c>
      <c r="B59" s="265"/>
      <c r="C59" s="10"/>
      <c r="S59" s="9"/>
    </row>
    <row r="60" spans="1:20" ht="18" customHeight="1">
      <c r="A60" s="266" t="s">
        <v>124</v>
      </c>
      <c r="B60" s="267"/>
      <c r="C60" s="8" t="s">
        <v>125</v>
      </c>
      <c r="D60" s="272" t="s">
        <v>126</v>
      </c>
      <c r="E60" s="273"/>
      <c r="F60" s="273"/>
      <c r="G60" s="274"/>
      <c r="H60" s="272" t="s">
        <v>127</v>
      </c>
      <c r="I60" s="275"/>
      <c r="J60" s="275"/>
      <c r="K60" s="275"/>
      <c r="L60" s="275"/>
      <c r="M60" s="275"/>
      <c r="N60" s="275"/>
      <c r="O60" s="275"/>
      <c r="P60" s="275"/>
      <c r="Q60" s="275"/>
      <c r="R60" s="275"/>
      <c r="S60" s="276"/>
    </row>
    <row r="61" spans="1:20" ht="18" customHeight="1">
      <c r="A61" s="268"/>
      <c r="B61" s="269"/>
      <c r="C61" s="5"/>
      <c r="D61" s="244"/>
      <c r="E61" s="245"/>
      <c r="F61" s="245"/>
      <c r="G61" s="246"/>
      <c r="H61" s="244"/>
      <c r="I61" s="245"/>
      <c r="J61" s="245"/>
      <c r="K61" s="245"/>
      <c r="L61" s="245"/>
      <c r="M61" s="245"/>
      <c r="N61" s="245"/>
      <c r="O61" s="245"/>
      <c r="P61" s="245"/>
      <c r="Q61" s="245"/>
      <c r="R61" s="245"/>
      <c r="S61" s="247"/>
    </row>
    <row r="62" spans="1:20" ht="31.9" customHeight="1">
      <c r="A62" s="270"/>
      <c r="B62" s="271"/>
      <c r="C62" s="3"/>
      <c r="D62" s="248"/>
      <c r="E62" s="249"/>
      <c r="F62" s="249"/>
      <c r="G62" s="250"/>
      <c r="H62" s="248"/>
      <c r="I62" s="249"/>
      <c r="J62" s="249"/>
      <c r="K62" s="249"/>
      <c r="L62" s="249"/>
      <c r="M62" s="249"/>
      <c r="N62" s="249"/>
      <c r="O62" s="249"/>
      <c r="P62" s="249"/>
      <c r="Q62" s="249"/>
      <c r="R62" s="249"/>
      <c r="S62" s="251"/>
    </row>
    <row r="63" spans="1:20" ht="28.9" customHeight="1">
      <c r="A63" s="233" t="s">
        <v>132</v>
      </c>
      <c r="B63" s="234"/>
      <c r="C63" s="7" t="s">
        <v>133</v>
      </c>
      <c r="D63" s="6" t="s">
        <v>134</v>
      </c>
      <c r="E63" s="239" t="s">
        <v>135</v>
      </c>
      <c r="F63" s="240"/>
      <c r="G63" s="241"/>
      <c r="H63" s="242" t="s">
        <v>136</v>
      </c>
      <c r="I63" s="242"/>
      <c r="J63" s="242"/>
      <c r="K63" s="242"/>
      <c r="L63" s="242"/>
      <c r="M63" s="242"/>
      <c r="N63" s="242"/>
      <c r="O63" s="242"/>
      <c r="P63" s="242"/>
      <c r="Q63" s="242"/>
      <c r="R63" s="242"/>
      <c r="S63" s="243"/>
    </row>
    <row r="64" spans="1:20" ht="18" customHeight="1">
      <c r="A64" s="235"/>
      <c r="B64" s="236"/>
      <c r="C64" s="5" t="s">
        <v>137</v>
      </c>
      <c r="D64" s="4">
        <v>1</v>
      </c>
      <c r="E64" s="244" t="s">
        <v>119</v>
      </c>
      <c r="F64" s="245"/>
      <c r="G64" s="246"/>
      <c r="H64" s="244" t="s">
        <v>138</v>
      </c>
      <c r="I64" s="245"/>
      <c r="J64" s="245"/>
      <c r="K64" s="245"/>
      <c r="L64" s="245"/>
      <c r="M64" s="245"/>
      <c r="N64" s="245"/>
      <c r="O64" s="245"/>
      <c r="P64" s="245"/>
      <c r="Q64" s="245"/>
      <c r="R64" s="245"/>
      <c r="S64" s="247"/>
    </row>
    <row r="65" spans="1:19" ht="18" customHeight="1">
      <c r="A65" s="237"/>
      <c r="B65" s="238"/>
      <c r="C65" s="3" t="s">
        <v>139</v>
      </c>
      <c r="D65" s="2">
        <v>6</v>
      </c>
      <c r="E65" s="248" t="s">
        <v>119</v>
      </c>
      <c r="F65" s="249"/>
      <c r="G65" s="250"/>
      <c r="H65" s="248" t="s">
        <v>138</v>
      </c>
      <c r="I65" s="249"/>
      <c r="J65" s="249"/>
      <c r="K65" s="249"/>
      <c r="L65" s="249"/>
      <c r="M65" s="249"/>
      <c r="N65" s="249"/>
      <c r="O65" s="249"/>
      <c r="P65" s="249"/>
      <c r="Q65" s="249"/>
      <c r="R65" s="249"/>
      <c r="S65" s="251"/>
    </row>
  </sheetData>
  <mergeCells count="143">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B12:S12"/>
    <mergeCell ref="B13:S13"/>
    <mergeCell ref="C14:S14"/>
    <mergeCell ref="A15:A17"/>
    <mergeCell ref="B15:S15"/>
    <mergeCell ref="A18:A21"/>
    <mergeCell ref="G18:I21"/>
    <mergeCell ref="G22:J22"/>
    <mergeCell ref="K22:N22"/>
    <mergeCell ref="O22:S22"/>
    <mergeCell ref="A23:F23"/>
    <mergeCell ref="G23:J23"/>
    <mergeCell ref="K23:N23"/>
    <mergeCell ref="O23:S23"/>
    <mergeCell ref="A24:F24"/>
    <mergeCell ref="G24:J24"/>
    <mergeCell ref="K24:N24"/>
    <mergeCell ref="O24:S24"/>
    <mergeCell ref="A25:F25"/>
    <mergeCell ref="G25:J25"/>
    <mergeCell ref="K25:N25"/>
    <mergeCell ref="O25:S25"/>
    <mergeCell ref="A26:F26"/>
    <mergeCell ref="G26:J26"/>
    <mergeCell ref="K26:N26"/>
    <mergeCell ref="O26:S26"/>
    <mergeCell ref="A28:B28"/>
    <mergeCell ref="C28:D28"/>
    <mergeCell ref="E28:F28"/>
    <mergeCell ref="G28:J28"/>
    <mergeCell ref="K28:N28"/>
    <mergeCell ref="O28:S28"/>
    <mergeCell ref="A29:B31"/>
    <mergeCell ref="C29:D29"/>
    <mergeCell ref="E29:F29"/>
    <mergeCell ref="G29:J31"/>
    <mergeCell ref="K29:N29"/>
    <mergeCell ref="O29:S29"/>
    <mergeCell ref="C30:D30"/>
    <mergeCell ref="E30:F30"/>
    <mergeCell ref="K30:N30"/>
    <mergeCell ref="O30:S30"/>
    <mergeCell ref="C31:D31"/>
    <mergeCell ref="E31:F31"/>
    <mergeCell ref="K31:N31"/>
    <mergeCell ref="O31:S31"/>
    <mergeCell ref="A33:B33"/>
    <mergeCell ref="C33:D33"/>
    <mergeCell ref="E33:F33"/>
    <mergeCell ref="G33:J33"/>
    <mergeCell ref="K33:N33"/>
    <mergeCell ref="O33:S33"/>
    <mergeCell ref="A34:B36"/>
    <mergeCell ref="C34:D34"/>
    <mergeCell ref="E34:F34"/>
    <mergeCell ref="G34:J36"/>
    <mergeCell ref="K34:N34"/>
    <mergeCell ref="O34:S34"/>
    <mergeCell ref="C35:D35"/>
    <mergeCell ref="E35:F35"/>
    <mergeCell ref="K35:N35"/>
    <mergeCell ref="O35:S35"/>
    <mergeCell ref="C36:D36"/>
    <mergeCell ref="E36:F36"/>
    <mergeCell ref="K36:N36"/>
    <mergeCell ref="O36:S36"/>
    <mergeCell ref="A37:B37"/>
    <mergeCell ref="A38:B39"/>
    <mergeCell ref="C38:E38"/>
    <mergeCell ref="F38:G39"/>
    <mergeCell ref="H38:S38"/>
    <mergeCell ref="C39:E39"/>
    <mergeCell ref="H39:S39"/>
    <mergeCell ref="A40:B40"/>
    <mergeCell ref="A41:C42"/>
    <mergeCell ref="D41:D42"/>
    <mergeCell ref="E41:E42"/>
    <mergeCell ref="F41:F42"/>
    <mergeCell ref="G41:S41"/>
    <mergeCell ref="A56:B56"/>
    <mergeCell ref="D56:E56"/>
    <mergeCell ref="F56:G56"/>
    <mergeCell ref="H56:S56"/>
    <mergeCell ref="D57:E57"/>
    <mergeCell ref="F57:G57"/>
    <mergeCell ref="H57:S57"/>
    <mergeCell ref="A43:C43"/>
    <mergeCell ref="A44:C44"/>
    <mergeCell ref="A45:C45"/>
    <mergeCell ref="A46:C46"/>
    <mergeCell ref="A47:C47"/>
    <mergeCell ref="A48:C48"/>
    <mergeCell ref="A49:C49"/>
    <mergeCell ref="A50:C50"/>
    <mergeCell ref="A51:C51"/>
    <mergeCell ref="A63:B65"/>
    <mergeCell ref="E63:G63"/>
    <mergeCell ref="H63:S63"/>
    <mergeCell ref="E64:G64"/>
    <mergeCell ref="H64:S64"/>
    <mergeCell ref="E65:G65"/>
    <mergeCell ref="H65:S65"/>
    <mergeCell ref="T41:T43"/>
    <mergeCell ref="A58:B58"/>
    <mergeCell ref="D58:E58"/>
    <mergeCell ref="F58:G58"/>
    <mergeCell ref="H58:S58"/>
    <mergeCell ref="A59:B59"/>
    <mergeCell ref="A60:B62"/>
    <mergeCell ref="D60:G60"/>
    <mergeCell ref="H60:S60"/>
    <mergeCell ref="D61:G61"/>
    <mergeCell ref="H61:S61"/>
    <mergeCell ref="D62:G62"/>
    <mergeCell ref="H62:S62"/>
    <mergeCell ref="A52:C52"/>
    <mergeCell ref="A53:C53"/>
    <mergeCell ref="A54:C54"/>
    <mergeCell ref="A55:B55"/>
  </mergeCells>
  <printOptions horizontalCentered="1"/>
  <pageMargins left="0.39370078740157483" right="0" top="0.74803149606299213" bottom="0.74803149606299213" header="0.31496062992125984" footer="0.31496062992125984"/>
  <pageSetup paperSize="9" scale="46" fitToWidth="0" fitToHeight="0" orientation="portrait"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4"/>
  <sheetViews>
    <sheetView showGridLines="0" showWhiteSpace="0" view="pageBreakPreview" zoomScale="115" zoomScaleNormal="100" zoomScaleSheetLayoutView="115" zoomScalePageLayoutView="85" workbookViewId="0">
      <selection activeCell="F2" sqref="F2:J4"/>
    </sheetView>
  </sheetViews>
  <sheetFormatPr defaultColWidth="8.625" defaultRowHeight="18" customHeight="1"/>
  <cols>
    <col min="1" max="1" width="19.625" style="1" customWidth="1"/>
    <col min="2" max="2" width="3.125" style="1" customWidth="1"/>
    <col min="3" max="3" width="24.5" style="1" customWidth="1"/>
    <col min="4" max="4" width="26.25" style="1" customWidth="1"/>
    <col min="5" max="5" width="10.625" style="1" bestFit="1" customWidth="1"/>
    <col min="6" max="6" width="6.125" style="1" customWidth="1"/>
    <col min="7" max="7" width="4.875" style="1" customWidth="1"/>
    <col min="8" max="15" width="4.25" style="1" customWidth="1"/>
    <col min="16" max="17" width="4.5" style="1" bestFit="1" customWidth="1"/>
    <col min="18" max="18" width="5.875" style="1" customWidth="1"/>
    <col min="19" max="19" width="6.125" style="1" customWidth="1"/>
    <col min="20" max="20" width="50.62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331</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8</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421" t="s">
        <v>12</v>
      </c>
      <c r="C10" s="421"/>
      <c r="D10" s="421"/>
      <c r="E10" s="421"/>
      <c r="F10" s="422"/>
      <c r="G10" s="422"/>
      <c r="H10" s="421"/>
      <c r="I10" s="421"/>
      <c r="J10" s="421"/>
      <c r="K10" s="421"/>
      <c r="L10" s="421"/>
      <c r="M10" s="421"/>
      <c r="N10" s="421"/>
      <c r="O10" s="421"/>
      <c r="P10" s="421"/>
      <c r="Q10" s="421"/>
      <c r="R10" s="421"/>
      <c r="S10" s="423"/>
    </row>
    <row r="11" spans="1:19" ht="18" customHeight="1">
      <c r="A11" s="85" t="s">
        <v>13</v>
      </c>
      <c r="B11" s="424" t="s">
        <v>14</v>
      </c>
      <c r="C11" s="425"/>
      <c r="D11" s="425"/>
      <c r="E11" s="425"/>
      <c r="F11" s="425"/>
      <c r="G11" s="425"/>
      <c r="H11" s="425"/>
      <c r="I11" s="425"/>
      <c r="J11" s="425"/>
      <c r="K11" s="425"/>
      <c r="L11" s="425"/>
      <c r="M11" s="425"/>
      <c r="N11" s="425"/>
      <c r="O11" s="425"/>
      <c r="P11" s="425"/>
      <c r="Q11" s="425"/>
      <c r="R11" s="425"/>
      <c r="S11" s="426"/>
    </row>
    <row r="12" spans="1:19" ht="18" customHeight="1">
      <c r="A12" s="86" t="s">
        <v>15</v>
      </c>
      <c r="B12" s="427" t="s">
        <v>16</v>
      </c>
      <c r="C12" s="428"/>
      <c r="D12" s="428"/>
      <c r="E12" s="428"/>
      <c r="F12" s="428"/>
      <c r="G12" s="428"/>
      <c r="H12" s="428"/>
      <c r="I12" s="428"/>
      <c r="J12" s="428"/>
      <c r="K12" s="428"/>
      <c r="L12" s="428"/>
      <c r="M12" s="428"/>
      <c r="N12" s="428"/>
      <c r="O12" s="428"/>
      <c r="P12" s="428"/>
      <c r="Q12" s="428"/>
      <c r="R12" s="428"/>
      <c r="S12" s="429"/>
    </row>
    <row r="13" spans="1:19" ht="18" customHeight="1">
      <c r="A13" s="85" t="s">
        <v>17</v>
      </c>
      <c r="B13" s="430" t="s">
        <v>332</v>
      </c>
      <c r="C13" s="430"/>
      <c r="D13" s="430"/>
      <c r="E13" s="430"/>
      <c r="F13" s="430"/>
      <c r="G13" s="430"/>
      <c r="H13" s="430"/>
      <c r="I13" s="430"/>
      <c r="J13" s="430"/>
      <c r="K13" s="430"/>
      <c r="L13" s="430"/>
      <c r="M13" s="430"/>
      <c r="N13" s="430"/>
      <c r="O13" s="430"/>
      <c r="P13" s="430"/>
      <c r="Q13" s="430"/>
      <c r="R13" s="430"/>
      <c r="S13" s="431"/>
    </row>
    <row r="14" spans="1:19" ht="18" customHeight="1">
      <c r="A14" s="84" t="s">
        <v>19</v>
      </c>
      <c r="B14" s="83"/>
      <c r="C14" s="398"/>
      <c r="D14" s="398"/>
      <c r="E14" s="398"/>
      <c r="F14" s="398"/>
      <c r="G14" s="398"/>
      <c r="H14" s="398"/>
      <c r="I14" s="398"/>
      <c r="J14" s="398"/>
      <c r="K14" s="398"/>
      <c r="L14" s="398"/>
      <c r="M14" s="398"/>
      <c r="N14" s="398"/>
      <c r="O14" s="398"/>
      <c r="P14" s="398"/>
      <c r="Q14" s="398"/>
      <c r="R14" s="398"/>
      <c r="S14" s="432"/>
    </row>
    <row r="15" spans="1:19" ht="18" customHeight="1">
      <c r="A15" s="433" t="s">
        <v>20</v>
      </c>
      <c r="B15" s="368" t="s">
        <v>333</v>
      </c>
      <c r="C15" s="436"/>
      <c r="D15" s="436"/>
      <c r="E15" s="436"/>
      <c r="F15" s="436"/>
      <c r="G15" s="436"/>
      <c r="H15" s="436"/>
      <c r="I15" s="436"/>
      <c r="J15" s="436"/>
      <c r="K15" s="436"/>
      <c r="L15" s="436"/>
      <c r="M15" s="436"/>
      <c r="N15" s="436"/>
      <c r="O15" s="436"/>
      <c r="P15" s="436"/>
      <c r="Q15" s="436"/>
      <c r="R15" s="436"/>
      <c r="S15" s="622"/>
    </row>
    <row r="16" spans="1:19" ht="18" customHeight="1">
      <c r="A16" s="434"/>
      <c r="B16" s="116" t="s">
        <v>334</v>
      </c>
      <c r="C16" s="98"/>
      <c r="D16" s="80"/>
      <c r="E16" s="80"/>
      <c r="F16" s="80"/>
      <c r="G16" s="80"/>
      <c r="H16" s="80"/>
      <c r="I16" s="80"/>
      <c r="J16" s="80"/>
      <c r="K16" s="80"/>
      <c r="L16" s="80"/>
      <c r="M16" s="80"/>
      <c r="N16" s="80"/>
      <c r="O16" s="80"/>
      <c r="P16" s="80"/>
      <c r="Q16" s="80"/>
      <c r="R16" s="80"/>
      <c r="S16" s="92"/>
    </row>
    <row r="17" spans="1:19" ht="18" customHeight="1">
      <c r="A17" s="434"/>
      <c r="B17" s="174" t="s">
        <v>335</v>
      </c>
      <c r="C17" s="173"/>
      <c r="D17" s="173"/>
      <c r="E17" s="173"/>
      <c r="F17" s="173"/>
      <c r="G17" s="173"/>
      <c r="H17" s="173"/>
      <c r="I17" s="173"/>
      <c r="J17" s="173"/>
      <c r="K17" s="173"/>
      <c r="L17" s="173"/>
      <c r="M17" s="173"/>
      <c r="N17" s="173"/>
      <c r="O17" s="173"/>
      <c r="P17" s="173"/>
      <c r="Q17" s="173"/>
      <c r="R17" s="173"/>
      <c r="S17" s="172"/>
    </row>
    <row r="18" spans="1:19" ht="18" customHeight="1">
      <c r="A18" s="623" t="s">
        <v>28</v>
      </c>
      <c r="B18" s="73" t="s">
        <v>336</v>
      </c>
      <c r="C18" s="71"/>
      <c r="D18" s="71"/>
      <c r="E18" s="71"/>
      <c r="F18" s="72"/>
      <c r="G18" s="441" t="s">
        <v>30</v>
      </c>
      <c r="H18" s="441"/>
      <c r="I18" s="442"/>
      <c r="J18" s="171" t="s">
        <v>337</v>
      </c>
      <c r="K18" s="71"/>
      <c r="L18" s="71"/>
      <c r="M18" s="71"/>
      <c r="N18" s="71"/>
      <c r="O18" s="71"/>
      <c r="P18" s="71"/>
      <c r="Q18" s="71"/>
      <c r="R18" s="71"/>
      <c r="S18" s="72"/>
    </row>
    <row r="19" spans="1:19" ht="18" customHeight="1">
      <c r="A19" s="623"/>
      <c r="B19" s="65" t="s">
        <v>338</v>
      </c>
      <c r="C19" s="69"/>
      <c r="D19" s="69"/>
      <c r="E19" s="69"/>
      <c r="F19" s="68"/>
      <c r="G19" s="443"/>
      <c r="H19" s="443"/>
      <c r="I19" s="444"/>
      <c r="J19" s="59" t="s">
        <v>339</v>
      </c>
      <c r="K19" s="67"/>
      <c r="L19" s="67"/>
      <c r="M19" s="67"/>
      <c r="N19" s="67"/>
      <c r="O19" s="67"/>
      <c r="P19" s="67"/>
      <c r="Q19" s="67"/>
      <c r="R19" s="67"/>
      <c r="S19" s="170"/>
    </row>
    <row r="20" spans="1:19" ht="18" customHeight="1">
      <c r="A20" s="624"/>
      <c r="B20" s="169" t="s">
        <v>340</v>
      </c>
      <c r="C20" s="168"/>
      <c r="D20" s="168"/>
      <c r="E20" s="168"/>
      <c r="F20" s="167"/>
      <c r="G20" s="617"/>
      <c r="H20" s="617"/>
      <c r="I20" s="625"/>
      <c r="J20" s="166"/>
      <c r="K20" s="165"/>
      <c r="L20" s="165"/>
      <c r="M20" s="165"/>
      <c r="N20" s="165"/>
      <c r="O20" s="165"/>
      <c r="P20" s="165"/>
      <c r="Q20" s="165"/>
      <c r="R20" s="165"/>
      <c r="S20" s="164"/>
    </row>
    <row r="21" spans="1:19" ht="18" customHeight="1">
      <c r="A21" s="56" t="s">
        <v>39</v>
      </c>
      <c r="B21" s="55"/>
      <c r="C21" s="55"/>
      <c r="D21" s="54"/>
      <c r="E21" s="54"/>
      <c r="F21" s="54"/>
      <c r="G21" s="331" t="s">
        <v>40</v>
      </c>
      <c r="H21" s="331"/>
      <c r="I21" s="331"/>
      <c r="J21" s="331"/>
      <c r="K21" s="331" t="s">
        <v>41</v>
      </c>
      <c r="L21" s="331"/>
      <c r="M21" s="331"/>
      <c r="N21" s="331"/>
      <c r="O21" s="331" t="s">
        <v>42</v>
      </c>
      <c r="P21" s="331"/>
      <c r="Q21" s="331"/>
      <c r="R21" s="331"/>
      <c r="S21" s="334"/>
    </row>
    <row r="22" spans="1:19" ht="18" customHeight="1">
      <c r="A22" s="408" t="s">
        <v>43</v>
      </c>
      <c r="B22" s="409"/>
      <c r="C22" s="409"/>
      <c r="D22" s="409"/>
      <c r="E22" s="409"/>
      <c r="F22" s="410"/>
      <c r="G22" s="411">
        <v>500000</v>
      </c>
      <c r="H22" s="411"/>
      <c r="I22" s="411"/>
      <c r="J22" s="411"/>
      <c r="K22" s="411">
        <v>0</v>
      </c>
      <c r="L22" s="411"/>
      <c r="M22" s="411"/>
      <c r="N22" s="411"/>
      <c r="O22" s="412">
        <f>G22+K22</f>
        <v>500000</v>
      </c>
      <c r="P22" s="412"/>
      <c r="Q22" s="412"/>
      <c r="R22" s="412"/>
      <c r="S22" s="413"/>
    </row>
    <row r="23" spans="1:19" ht="18" customHeight="1">
      <c r="A23" s="414"/>
      <c r="B23" s="415"/>
      <c r="C23" s="415"/>
      <c r="D23" s="415"/>
      <c r="E23" s="415"/>
      <c r="F23" s="416"/>
      <c r="G23" s="417"/>
      <c r="H23" s="417"/>
      <c r="I23" s="417"/>
      <c r="J23" s="417"/>
      <c r="K23" s="417">
        <v>0</v>
      </c>
      <c r="L23" s="417"/>
      <c r="M23" s="417"/>
      <c r="N23" s="418"/>
      <c r="O23" s="419">
        <f>G23+K23</f>
        <v>0</v>
      </c>
      <c r="P23" s="419"/>
      <c r="Q23" s="419"/>
      <c r="R23" s="419"/>
      <c r="S23" s="420"/>
    </row>
    <row r="24" spans="1:19" ht="18" customHeight="1">
      <c r="A24" s="391"/>
      <c r="B24" s="392"/>
      <c r="C24" s="392"/>
      <c r="D24" s="392"/>
      <c r="E24" s="392"/>
      <c r="F24" s="362"/>
      <c r="G24" s="393"/>
      <c r="H24" s="393"/>
      <c r="I24" s="393"/>
      <c r="J24" s="393"/>
      <c r="K24" s="393">
        <v>0</v>
      </c>
      <c r="L24" s="393"/>
      <c r="M24" s="393"/>
      <c r="N24" s="394"/>
      <c r="O24" s="395">
        <f>G24+K24</f>
        <v>0</v>
      </c>
      <c r="P24" s="395"/>
      <c r="Q24" s="395"/>
      <c r="R24" s="395"/>
      <c r="S24" s="396"/>
    </row>
    <row r="25" spans="1:19" ht="18" customHeight="1" thickBot="1">
      <c r="A25" s="397" t="s">
        <v>44</v>
      </c>
      <c r="B25" s="398"/>
      <c r="C25" s="398"/>
      <c r="D25" s="398"/>
      <c r="E25" s="398"/>
      <c r="F25" s="399"/>
      <c r="G25" s="400">
        <f>SUM(G22:J24)</f>
        <v>500000</v>
      </c>
      <c r="H25" s="400"/>
      <c r="I25" s="400"/>
      <c r="J25" s="400"/>
      <c r="K25" s="401">
        <f>SUM(K22:N24)</f>
        <v>0</v>
      </c>
      <c r="L25" s="401"/>
      <c r="M25" s="401"/>
      <c r="N25" s="401"/>
      <c r="O25" s="401">
        <f>SUM(O22:S24)</f>
        <v>500000</v>
      </c>
      <c r="P25" s="401"/>
      <c r="Q25" s="401"/>
      <c r="R25" s="401"/>
      <c r="S25" s="402"/>
    </row>
    <row r="26" spans="1:19" ht="18" customHeight="1" thickTop="1">
      <c r="A26" s="53"/>
      <c r="B26" s="52"/>
      <c r="C26" s="52"/>
      <c r="D26" s="52"/>
      <c r="E26" s="52"/>
      <c r="F26" s="52"/>
      <c r="G26" s="52"/>
      <c r="H26" s="52"/>
      <c r="I26" s="52"/>
      <c r="J26" s="52"/>
      <c r="K26" s="52"/>
      <c r="L26" s="52"/>
      <c r="M26" s="52"/>
      <c r="N26" s="52"/>
      <c r="O26" s="52"/>
      <c r="P26" s="52"/>
      <c r="Q26" s="52"/>
      <c r="R26" s="52"/>
      <c r="S26" s="51"/>
    </row>
    <row r="27" spans="1:19" ht="18" customHeight="1">
      <c r="A27" s="277" t="s">
        <v>45</v>
      </c>
      <c r="B27" s="279"/>
      <c r="C27" s="403" t="s">
        <v>46</v>
      </c>
      <c r="D27" s="404"/>
      <c r="E27" s="405" t="s">
        <v>47</v>
      </c>
      <c r="F27" s="333"/>
      <c r="G27" s="406" t="s">
        <v>45</v>
      </c>
      <c r="H27" s="404"/>
      <c r="I27" s="404"/>
      <c r="J27" s="404"/>
      <c r="K27" s="404" t="s">
        <v>46</v>
      </c>
      <c r="L27" s="404"/>
      <c r="M27" s="404"/>
      <c r="N27" s="404"/>
      <c r="O27" s="404" t="s">
        <v>47</v>
      </c>
      <c r="P27" s="404"/>
      <c r="Q27" s="404"/>
      <c r="R27" s="404"/>
      <c r="S27" s="407"/>
    </row>
    <row r="28" spans="1:19" ht="18" customHeight="1">
      <c r="A28" s="305" t="s">
        <v>48</v>
      </c>
      <c r="B28" s="306"/>
      <c r="C28" s="366" t="s">
        <v>341</v>
      </c>
      <c r="D28" s="367"/>
      <c r="E28" s="368" t="s">
        <v>342</v>
      </c>
      <c r="F28" s="369"/>
      <c r="G28" s="370" t="s">
        <v>51</v>
      </c>
      <c r="H28" s="370"/>
      <c r="I28" s="370"/>
      <c r="J28" s="370"/>
      <c r="K28" s="348" t="s">
        <v>52</v>
      </c>
      <c r="L28" s="349"/>
      <c r="M28" s="349"/>
      <c r="N28" s="349"/>
      <c r="O28" s="373" t="s">
        <v>53</v>
      </c>
      <c r="P28" s="374"/>
      <c r="Q28" s="374"/>
      <c r="R28" s="374"/>
      <c r="S28" s="375"/>
    </row>
    <row r="29" spans="1:19" ht="18" customHeight="1">
      <c r="A29" s="364"/>
      <c r="B29" s="365"/>
      <c r="C29" s="376"/>
      <c r="D29" s="376"/>
      <c r="E29" s="377" t="s">
        <v>343</v>
      </c>
      <c r="F29" s="378"/>
      <c r="G29" s="370"/>
      <c r="H29" s="370"/>
      <c r="I29" s="370"/>
      <c r="J29" s="370"/>
      <c r="K29" s="379" t="s">
        <v>56</v>
      </c>
      <c r="L29" s="380"/>
      <c r="M29" s="380"/>
      <c r="N29" s="381"/>
      <c r="O29" s="382" t="s">
        <v>53</v>
      </c>
      <c r="P29" s="383"/>
      <c r="Q29" s="383"/>
      <c r="R29" s="383"/>
      <c r="S29" s="384"/>
    </row>
    <row r="30" spans="1:19" ht="18" customHeight="1">
      <c r="A30" s="307"/>
      <c r="B30" s="308"/>
      <c r="C30" s="619"/>
      <c r="D30" s="620"/>
      <c r="E30" s="387" t="s">
        <v>344</v>
      </c>
      <c r="F30" s="621"/>
      <c r="G30" s="371"/>
      <c r="H30" s="371"/>
      <c r="I30" s="371"/>
      <c r="J30" s="372"/>
      <c r="K30" s="385" t="s">
        <v>59</v>
      </c>
      <c r="L30" s="386"/>
      <c r="M30" s="386"/>
      <c r="N30" s="386"/>
      <c r="O30" s="389"/>
      <c r="P30" s="389"/>
      <c r="Q30" s="389"/>
      <c r="R30" s="389"/>
      <c r="S30" s="390"/>
    </row>
    <row r="31" spans="1:19" ht="18" customHeight="1">
      <c r="A31" s="50" t="s">
        <v>60</v>
      </c>
      <c r="B31" s="49"/>
      <c r="C31" s="44"/>
      <c r="D31" s="44"/>
      <c r="E31" s="44"/>
      <c r="F31" s="44"/>
      <c r="G31" s="44"/>
      <c r="H31" s="44"/>
      <c r="I31" s="44"/>
      <c r="J31" s="44"/>
      <c r="K31" s="44"/>
      <c r="L31" s="44"/>
      <c r="M31" s="44"/>
      <c r="N31" s="44"/>
      <c r="O31" s="44"/>
      <c r="P31" s="44"/>
      <c r="Q31" s="44"/>
      <c r="R31" s="44"/>
      <c r="S31" s="9"/>
    </row>
    <row r="32" spans="1:19" ht="18" customHeight="1">
      <c r="A32" s="277" t="s">
        <v>45</v>
      </c>
      <c r="B32" s="279"/>
      <c r="C32" s="331" t="s">
        <v>46</v>
      </c>
      <c r="D32" s="331"/>
      <c r="E32" s="331" t="s">
        <v>47</v>
      </c>
      <c r="F32" s="331"/>
      <c r="G32" s="332" t="s">
        <v>45</v>
      </c>
      <c r="H32" s="333"/>
      <c r="I32" s="333"/>
      <c r="J32" s="333"/>
      <c r="K32" s="333" t="s">
        <v>46</v>
      </c>
      <c r="L32" s="333"/>
      <c r="M32" s="333"/>
      <c r="N32" s="333"/>
      <c r="O32" s="331" t="s">
        <v>47</v>
      </c>
      <c r="P32" s="331"/>
      <c r="Q32" s="331"/>
      <c r="R32" s="331"/>
      <c r="S32" s="334"/>
    </row>
    <row r="33" spans="1:20" ht="18" customHeight="1">
      <c r="A33" s="335" t="s">
        <v>61</v>
      </c>
      <c r="B33" s="336"/>
      <c r="C33" s="341" t="s">
        <v>62</v>
      </c>
      <c r="D33" s="342"/>
      <c r="E33" s="343" t="s">
        <v>63</v>
      </c>
      <c r="F33" s="344"/>
      <c r="G33" s="345" t="s">
        <v>64</v>
      </c>
      <c r="H33" s="345"/>
      <c r="I33" s="345"/>
      <c r="J33" s="345"/>
      <c r="K33" s="348" t="s">
        <v>52</v>
      </c>
      <c r="L33" s="349"/>
      <c r="M33" s="349"/>
      <c r="N33" s="349"/>
      <c r="O33" s="350" t="s">
        <v>53</v>
      </c>
      <c r="P33" s="351"/>
      <c r="Q33" s="351"/>
      <c r="R33" s="351"/>
      <c r="S33" s="352"/>
    </row>
    <row r="34" spans="1:20" ht="18" customHeight="1">
      <c r="A34" s="337"/>
      <c r="B34" s="338"/>
      <c r="C34" s="353"/>
      <c r="D34" s="354"/>
      <c r="E34" s="355"/>
      <c r="F34" s="356"/>
      <c r="G34" s="346"/>
      <c r="H34" s="346"/>
      <c r="I34" s="346"/>
      <c r="J34" s="346"/>
      <c r="K34" s="357"/>
      <c r="L34" s="358"/>
      <c r="M34" s="358"/>
      <c r="N34" s="359"/>
      <c r="O34" s="357"/>
      <c r="P34" s="358"/>
      <c r="Q34" s="358"/>
      <c r="R34" s="358"/>
      <c r="S34" s="360"/>
    </row>
    <row r="35" spans="1:20" ht="18" customHeight="1">
      <c r="A35" s="339"/>
      <c r="B35" s="340"/>
      <c r="C35" s="347"/>
      <c r="D35" s="314"/>
      <c r="E35" s="361"/>
      <c r="F35" s="362"/>
      <c r="G35" s="313"/>
      <c r="H35" s="347"/>
      <c r="I35" s="347"/>
      <c r="J35" s="314"/>
      <c r="K35" s="317"/>
      <c r="L35" s="318"/>
      <c r="M35" s="318"/>
      <c r="N35" s="318"/>
      <c r="O35" s="318"/>
      <c r="P35" s="317"/>
      <c r="Q35" s="317"/>
      <c r="R35" s="317"/>
      <c r="S35" s="363"/>
    </row>
    <row r="36" spans="1:20" ht="18" customHeight="1">
      <c r="A36" s="320" t="s">
        <v>66</v>
      </c>
      <c r="B36" s="304"/>
      <c r="C36" s="163"/>
      <c r="D36" s="162"/>
      <c r="E36" s="103"/>
      <c r="F36" s="103"/>
      <c r="G36" s="103"/>
      <c r="H36" s="103"/>
      <c r="I36" s="103"/>
      <c r="J36" s="103"/>
      <c r="K36" s="103"/>
      <c r="L36" s="103"/>
      <c r="M36" s="103"/>
      <c r="N36" s="103"/>
      <c r="O36" s="103"/>
      <c r="P36" s="103"/>
      <c r="Q36" s="103"/>
      <c r="R36" s="103"/>
      <c r="S36" s="161"/>
    </row>
    <row r="37" spans="1:20" ht="15.75">
      <c r="A37" s="305" t="s">
        <v>67</v>
      </c>
      <c r="B37" s="306"/>
      <c r="C37" s="309" t="s">
        <v>345</v>
      </c>
      <c r="D37" s="309"/>
      <c r="E37" s="310"/>
      <c r="F37" s="311" t="s">
        <v>69</v>
      </c>
      <c r="G37" s="312"/>
      <c r="H37" s="309" t="s">
        <v>346</v>
      </c>
      <c r="I37" s="315"/>
      <c r="J37" s="315"/>
      <c r="K37" s="315"/>
      <c r="L37" s="315"/>
      <c r="M37" s="315"/>
      <c r="N37" s="315"/>
      <c r="O37" s="315"/>
      <c r="P37" s="315"/>
      <c r="Q37" s="315"/>
      <c r="R37" s="315"/>
      <c r="S37" s="316"/>
    </row>
    <row r="38" spans="1:20" ht="18" customHeight="1">
      <c r="A38" s="307"/>
      <c r="B38" s="308"/>
      <c r="C38" s="317" t="s">
        <v>347</v>
      </c>
      <c r="D38" s="318"/>
      <c r="E38" s="318"/>
      <c r="F38" s="313"/>
      <c r="G38" s="314"/>
      <c r="H38" s="317" t="s">
        <v>348</v>
      </c>
      <c r="I38" s="318"/>
      <c r="J38" s="318"/>
      <c r="K38" s="318"/>
      <c r="L38" s="318"/>
      <c r="M38" s="318"/>
      <c r="N38" s="318"/>
      <c r="O38" s="318"/>
      <c r="P38" s="318"/>
      <c r="Q38" s="318"/>
      <c r="R38" s="318"/>
      <c r="S38" s="319"/>
    </row>
    <row r="39" spans="1:20" ht="18" customHeight="1">
      <c r="A39" s="320" t="s">
        <v>73</v>
      </c>
      <c r="B39" s="304"/>
      <c r="C39" s="44"/>
      <c r="S39" s="9"/>
    </row>
    <row r="40" spans="1:20" ht="18" customHeight="1">
      <c r="A40" s="321" t="s">
        <v>74</v>
      </c>
      <c r="B40" s="322"/>
      <c r="C40" s="323"/>
      <c r="D40" s="327" t="s">
        <v>75</v>
      </c>
      <c r="E40" s="328" t="s">
        <v>76</v>
      </c>
      <c r="F40" s="329" t="s">
        <v>77</v>
      </c>
      <c r="G40" s="330" t="s">
        <v>78</v>
      </c>
      <c r="H40" s="330"/>
      <c r="I40" s="330"/>
      <c r="J40" s="330"/>
      <c r="K40" s="330"/>
      <c r="L40" s="330"/>
      <c r="M40" s="330"/>
      <c r="N40" s="330"/>
      <c r="O40" s="330"/>
      <c r="P40" s="330"/>
      <c r="Q40" s="330"/>
      <c r="R40" s="330"/>
      <c r="S40" s="334"/>
      <c r="T40" s="252" t="s">
        <v>79</v>
      </c>
    </row>
    <row r="41" spans="1:20" ht="18" customHeight="1">
      <c r="A41" s="324"/>
      <c r="B41" s="325"/>
      <c r="C41" s="326"/>
      <c r="D41" s="327"/>
      <c r="E41" s="328"/>
      <c r="F41" s="329"/>
      <c r="G41" s="43" t="s">
        <v>80</v>
      </c>
      <c r="H41" s="43" t="s">
        <v>81</v>
      </c>
      <c r="I41" s="43" t="s">
        <v>82</v>
      </c>
      <c r="J41" s="43" t="s">
        <v>83</v>
      </c>
      <c r="K41" s="43" t="s">
        <v>84</v>
      </c>
      <c r="L41" s="43" t="s">
        <v>85</v>
      </c>
      <c r="M41" s="43" t="s">
        <v>86</v>
      </c>
      <c r="N41" s="43" t="s">
        <v>87</v>
      </c>
      <c r="O41" s="43" t="s">
        <v>88</v>
      </c>
      <c r="P41" s="43" t="s">
        <v>89</v>
      </c>
      <c r="Q41" s="43" t="s">
        <v>90</v>
      </c>
      <c r="R41" s="43" t="s">
        <v>91</v>
      </c>
      <c r="S41" s="42" t="s">
        <v>92</v>
      </c>
      <c r="T41" s="253"/>
    </row>
    <row r="42" spans="1:20" ht="18" customHeight="1">
      <c r="A42" s="292" t="s">
        <v>349</v>
      </c>
      <c r="B42" s="292"/>
      <c r="C42" s="292"/>
      <c r="D42" s="41"/>
      <c r="E42" s="41"/>
      <c r="F42" s="40"/>
      <c r="G42" s="40"/>
      <c r="H42" s="40"/>
      <c r="I42" s="40"/>
      <c r="J42" s="40"/>
      <c r="K42" s="40"/>
      <c r="L42" s="40"/>
      <c r="M42" s="40"/>
      <c r="N42" s="40"/>
      <c r="O42" s="40"/>
      <c r="P42" s="40"/>
      <c r="Q42" s="40"/>
      <c r="R42" s="40"/>
      <c r="S42" s="39"/>
      <c r="T42" s="254"/>
    </row>
    <row r="43" spans="1:20" ht="18.75" customHeight="1">
      <c r="A43" s="293" t="s">
        <v>94</v>
      </c>
      <c r="B43" s="294"/>
      <c r="C43" s="295"/>
      <c r="D43" s="38" t="s">
        <v>350</v>
      </c>
      <c r="E43" s="35" t="s">
        <v>5</v>
      </c>
      <c r="F43" s="36">
        <v>0.1</v>
      </c>
      <c r="G43" s="37">
        <v>0.5</v>
      </c>
      <c r="H43" s="37">
        <v>0.5</v>
      </c>
      <c r="I43" s="37"/>
      <c r="J43" s="37"/>
      <c r="K43" s="37"/>
      <c r="L43" s="37"/>
      <c r="M43" s="37"/>
      <c r="N43" s="37"/>
      <c r="O43" s="37"/>
      <c r="P43" s="37"/>
      <c r="Q43" s="37"/>
      <c r="R43" s="36"/>
      <c r="S43" s="28">
        <f t="shared" ref="S43:S48" si="0">SUM(G43:R43)</f>
        <v>1</v>
      </c>
      <c r="T43" s="191" t="s">
        <v>351</v>
      </c>
    </row>
    <row r="44" spans="1:20" ht="37.5" customHeight="1">
      <c r="A44" s="293" t="s">
        <v>352</v>
      </c>
      <c r="B44" s="294"/>
      <c r="C44" s="295"/>
      <c r="D44" s="193" t="s">
        <v>353</v>
      </c>
      <c r="E44" s="35" t="s">
        <v>5</v>
      </c>
      <c r="F44" s="36">
        <v>0.2</v>
      </c>
      <c r="G44" s="37"/>
      <c r="H44" s="37">
        <v>0.25</v>
      </c>
      <c r="I44" s="37">
        <v>0.5</v>
      </c>
      <c r="J44" s="37">
        <v>0.25</v>
      </c>
      <c r="K44" s="37"/>
      <c r="L44" s="37"/>
      <c r="M44" s="37"/>
      <c r="N44" s="37"/>
      <c r="O44" s="37"/>
      <c r="P44" s="37"/>
      <c r="Q44" s="37"/>
      <c r="R44" s="36"/>
      <c r="S44" s="28">
        <f t="shared" si="0"/>
        <v>1</v>
      </c>
      <c r="T44" s="188" t="s">
        <v>354</v>
      </c>
    </row>
    <row r="45" spans="1:20" ht="21" customHeight="1">
      <c r="A45" s="296" t="s">
        <v>355</v>
      </c>
      <c r="B45" s="297"/>
      <c r="C45" s="298"/>
      <c r="D45" s="193" t="s">
        <v>356</v>
      </c>
      <c r="E45" s="31" t="s">
        <v>5</v>
      </c>
      <c r="F45" s="36">
        <v>0.2</v>
      </c>
      <c r="G45" s="37"/>
      <c r="H45" s="37"/>
      <c r="I45" s="37">
        <v>0.5</v>
      </c>
      <c r="J45" s="37">
        <v>0.5</v>
      </c>
      <c r="K45" s="37"/>
      <c r="L45" s="37"/>
      <c r="M45" s="37"/>
      <c r="N45" s="37"/>
      <c r="O45" s="37"/>
      <c r="P45" s="37"/>
      <c r="Q45" s="37"/>
      <c r="R45" s="36"/>
      <c r="S45" s="28">
        <f t="shared" si="0"/>
        <v>1</v>
      </c>
      <c r="T45" s="188" t="s">
        <v>357</v>
      </c>
    </row>
    <row r="46" spans="1:20" s="33" customFormat="1" ht="178.5" customHeight="1">
      <c r="A46" s="296" t="s">
        <v>358</v>
      </c>
      <c r="B46" s="297"/>
      <c r="C46" s="298"/>
      <c r="D46" s="193" t="s">
        <v>359</v>
      </c>
      <c r="E46" s="31" t="s">
        <v>5</v>
      </c>
      <c r="F46" s="36">
        <v>0.2</v>
      </c>
      <c r="G46" s="37"/>
      <c r="H46" s="37"/>
      <c r="I46" s="37"/>
      <c r="J46" s="37">
        <v>0.1</v>
      </c>
      <c r="K46" s="37">
        <v>0.1</v>
      </c>
      <c r="L46" s="37">
        <v>0.1</v>
      </c>
      <c r="M46" s="37">
        <v>0.15</v>
      </c>
      <c r="N46" s="37">
        <v>0.15</v>
      </c>
      <c r="O46" s="37">
        <v>0.15</v>
      </c>
      <c r="P46" s="37">
        <v>0.15</v>
      </c>
      <c r="Q46" s="37">
        <v>0.1</v>
      </c>
      <c r="R46" s="36"/>
      <c r="S46" s="28">
        <f t="shared" si="0"/>
        <v>1.0000000000000002</v>
      </c>
      <c r="T46" s="194" t="s">
        <v>360</v>
      </c>
    </row>
    <row r="47" spans="1:20" s="33" customFormat="1" ht="36" customHeight="1">
      <c r="A47" s="97" t="s">
        <v>184</v>
      </c>
      <c r="B47" s="98"/>
      <c r="C47" s="99"/>
      <c r="D47" s="227" t="s">
        <v>361</v>
      </c>
      <c r="E47" s="31" t="s">
        <v>5</v>
      </c>
      <c r="F47" s="36">
        <v>0.2</v>
      </c>
      <c r="G47" s="37"/>
      <c r="H47" s="37"/>
      <c r="I47" s="37"/>
      <c r="J47" s="37">
        <v>0.1</v>
      </c>
      <c r="K47" s="37">
        <v>0.1</v>
      </c>
      <c r="L47" s="37">
        <v>0.1</v>
      </c>
      <c r="M47" s="37">
        <v>0.15</v>
      </c>
      <c r="N47" s="37">
        <v>0.15</v>
      </c>
      <c r="O47" s="37">
        <v>0.15</v>
      </c>
      <c r="P47" s="37">
        <v>0.15</v>
      </c>
      <c r="Q47" s="37">
        <v>0.1</v>
      </c>
      <c r="R47" s="36"/>
      <c r="S47" s="28">
        <f t="shared" si="0"/>
        <v>1.0000000000000002</v>
      </c>
      <c r="T47" s="188" t="s">
        <v>362</v>
      </c>
    </row>
    <row r="48" spans="1:20" ht="18" customHeight="1">
      <c r="A48" s="296" t="s">
        <v>187</v>
      </c>
      <c r="B48" s="297"/>
      <c r="C48" s="298"/>
      <c r="D48" s="213" t="s">
        <v>107</v>
      </c>
      <c r="E48" s="31" t="s">
        <v>5</v>
      </c>
      <c r="F48" s="36">
        <v>0.1</v>
      </c>
      <c r="G48" s="37"/>
      <c r="H48" s="37"/>
      <c r="I48" s="37"/>
      <c r="J48" s="37"/>
      <c r="K48" s="37"/>
      <c r="L48" s="37"/>
      <c r="M48" s="37"/>
      <c r="N48" s="37"/>
      <c r="O48" s="37"/>
      <c r="P48" s="37"/>
      <c r="Q48" s="37">
        <v>0.5</v>
      </c>
      <c r="R48" s="36">
        <v>0.5</v>
      </c>
      <c r="S48" s="28">
        <f t="shared" si="0"/>
        <v>1</v>
      </c>
      <c r="T48" s="232" t="s">
        <v>108</v>
      </c>
    </row>
    <row r="49" spans="1:20" ht="18" hidden="1" customHeight="1">
      <c r="A49" s="299"/>
      <c r="B49" s="297"/>
      <c r="C49" s="298"/>
      <c r="D49" s="27"/>
      <c r="E49" s="27"/>
      <c r="F49" s="26"/>
      <c r="G49" s="25"/>
      <c r="H49" s="25"/>
      <c r="I49" s="25"/>
      <c r="J49" s="25"/>
      <c r="K49" s="25"/>
      <c r="L49" s="25"/>
      <c r="M49" s="25"/>
      <c r="N49" s="25"/>
      <c r="O49" s="25"/>
      <c r="P49" s="25"/>
      <c r="Q49" s="25"/>
      <c r="R49" s="25"/>
      <c r="S49" s="24"/>
      <c r="T49" s="182"/>
    </row>
    <row r="50" spans="1:20" ht="18" hidden="1" customHeight="1">
      <c r="A50" s="299"/>
      <c r="B50" s="297"/>
      <c r="C50" s="298"/>
      <c r="D50" s="27"/>
      <c r="E50" s="27"/>
      <c r="F50" s="26"/>
      <c r="G50" s="25"/>
      <c r="H50" s="25"/>
      <c r="I50" s="25"/>
      <c r="J50" s="25"/>
      <c r="K50" s="25"/>
      <c r="L50" s="25"/>
      <c r="M50" s="25"/>
      <c r="N50" s="25"/>
      <c r="O50" s="25"/>
      <c r="P50" s="25"/>
      <c r="Q50" s="25"/>
      <c r="R50" s="25"/>
      <c r="S50" s="24"/>
      <c r="T50" s="182"/>
    </row>
    <row r="51" spans="1:20" ht="18" hidden="1" customHeight="1">
      <c r="A51" s="300"/>
      <c r="B51" s="301"/>
      <c r="C51" s="302"/>
      <c r="D51" s="23"/>
      <c r="E51" s="22"/>
      <c r="F51" s="21"/>
      <c r="G51" s="20"/>
      <c r="H51" s="20"/>
      <c r="I51" s="20"/>
      <c r="J51" s="20"/>
      <c r="K51" s="20"/>
      <c r="L51" s="20"/>
      <c r="M51" s="20"/>
      <c r="N51" s="20"/>
      <c r="O51" s="20"/>
      <c r="P51" s="20"/>
      <c r="Q51" s="20"/>
      <c r="R51" s="20"/>
      <c r="S51" s="19"/>
      <c r="T51" s="182"/>
    </row>
    <row r="52" spans="1:20" ht="18" customHeight="1">
      <c r="A52" s="277" t="s">
        <v>92</v>
      </c>
      <c r="B52" s="278"/>
      <c r="C52" s="279"/>
      <c r="D52" s="18"/>
      <c r="E52" s="18"/>
      <c r="F52" s="17">
        <f>SUM(F42:F51)</f>
        <v>0.99999999999999989</v>
      </c>
      <c r="G52" s="17">
        <f>(G42*$F$42)+(G43*$F$43)+(G44*$F$44)+(G45*$F$45)+(G46*$F$46)+(G48*$F$48)+(G49*$F$49)+(G50*$F$50)+(G51*$F$51)</f>
        <v>0.05</v>
      </c>
      <c r="H52" s="17">
        <f>(H42*$F$42)+(H43*$F$43)+(H44*$F$44)+(H45*$F$45)+(H46*$F$46)+(H48*$F$48)+(H49*$F$49)+(H50*$F$50)+(H51*$F$51)</f>
        <v>0.1</v>
      </c>
      <c r="I52" s="17">
        <f>(I42*$F$42)+(I43*$F$43)+(I44*$F$44)+(I45*$F$45)+(I46*$F$46)+(I48*$F$48)+(I49*$F$49)+(I50*$F$50)+(I51*$F$51)</f>
        <v>0.2</v>
      </c>
      <c r="J52" s="17">
        <f t="shared" ref="J52:P52" si="1">(J42*$F$42)+(J43*$F$43)+(J44*$F$44)+(J45*$F$45)+(J46*$F$46)+(J48*$F$48)+(J49*$F$49)+(J50*$F$50)+(J51*$F$51)+(J47*$F$47)</f>
        <v>0.19000000000000006</v>
      </c>
      <c r="K52" s="17">
        <f t="shared" si="1"/>
        <v>4.0000000000000008E-2</v>
      </c>
      <c r="L52" s="17">
        <f t="shared" si="1"/>
        <v>4.0000000000000008E-2</v>
      </c>
      <c r="M52" s="17">
        <f t="shared" si="1"/>
        <v>0.06</v>
      </c>
      <c r="N52" s="17">
        <f t="shared" si="1"/>
        <v>0.06</v>
      </c>
      <c r="O52" s="17">
        <f t="shared" si="1"/>
        <v>0.06</v>
      </c>
      <c r="P52" s="17">
        <f t="shared" si="1"/>
        <v>0.06</v>
      </c>
      <c r="Q52" s="17">
        <f>(Q42*$F$42)+(Q43*$F$43)+(Q44*$F$44)+(Q45*$F$45)+(Q48*$F$48)+(Q49*$F$49)+(Q50*$F$50)+(Q51*$F$51)+(Q46*$F$46)+(Q47*$F$47)</f>
        <v>9.0000000000000011E-2</v>
      </c>
      <c r="R52" s="17">
        <f>(R42*$F$42)+(R43*$F$43)+(R44*$F$44)+(R45*$F$45)+(R48*$F$48)+(R49*$F$49)+(R50*$F$50)+(R51*$F$51)</f>
        <v>0.05</v>
      </c>
      <c r="S52" s="16">
        <f>SUM(G52:R52)</f>
        <v>1.0000000000000002</v>
      </c>
      <c r="T52" s="182"/>
    </row>
    <row r="53" spans="1:20" ht="18" customHeight="1">
      <c r="A53" s="277" t="s">
        <v>109</v>
      </c>
      <c r="B53" s="278"/>
      <c r="C53" s="279"/>
      <c r="D53" s="18"/>
      <c r="E53" s="18" t="s">
        <v>110</v>
      </c>
      <c r="F53" s="17">
        <f>SUM(F42:F51)</f>
        <v>0.99999999999999989</v>
      </c>
      <c r="G53" s="17">
        <f>G52</f>
        <v>0.05</v>
      </c>
      <c r="H53" s="17">
        <f t="shared" ref="H53:R53" si="2">G53+H52</f>
        <v>0.15000000000000002</v>
      </c>
      <c r="I53" s="17">
        <f t="shared" si="2"/>
        <v>0.35000000000000003</v>
      </c>
      <c r="J53" s="17">
        <f t="shared" si="2"/>
        <v>0.54</v>
      </c>
      <c r="K53" s="17">
        <f t="shared" si="2"/>
        <v>0.58000000000000007</v>
      </c>
      <c r="L53" s="17">
        <f t="shared" si="2"/>
        <v>0.62000000000000011</v>
      </c>
      <c r="M53" s="17">
        <f t="shared" si="2"/>
        <v>0.68000000000000016</v>
      </c>
      <c r="N53" s="17">
        <f t="shared" si="2"/>
        <v>0.74000000000000021</v>
      </c>
      <c r="O53" s="17">
        <f t="shared" si="2"/>
        <v>0.80000000000000027</v>
      </c>
      <c r="P53" s="17">
        <f t="shared" si="2"/>
        <v>0.86000000000000032</v>
      </c>
      <c r="Q53" s="17">
        <f t="shared" si="2"/>
        <v>0.95000000000000029</v>
      </c>
      <c r="R53" s="17">
        <f t="shared" si="2"/>
        <v>1.0000000000000002</v>
      </c>
      <c r="S53" s="16"/>
    </row>
    <row r="54" spans="1:20" ht="18.75">
      <c r="A54" s="280" t="s">
        <v>111</v>
      </c>
      <c r="B54" s="281"/>
      <c r="S54" s="9"/>
    </row>
    <row r="55" spans="1:20" ht="34.9" customHeight="1">
      <c r="A55" s="282" t="s">
        <v>112</v>
      </c>
      <c r="B55" s="283"/>
      <c r="C55" s="15" t="s">
        <v>113</v>
      </c>
      <c r="D55" s="284" t="s">
        <v>114</v>
      </c>
      <c r="E55" s="285"/>
      <c r="F55" s="284" t="s">
        <v>115</v>
      </c>
      <c r="G55" s="285"/>
      <c r="H55" s="284" t="s">
        <v>116</v>
      </c>
      <c r="I55" s="286"/>
      <c r="J55" s="286"/>
      <c r="K55" s="286"/>
      <c r="L55" s="286"/>
      <c r="M55" s="286"/>
      <c r="N55" s="286"/>
      <c r="O55" s="286"/>
      <c r="P55" s="286"/>
      <c r="Q55" s="286"/>
      <c r="R55" s="286"/>
      <c r="S55" s="285"/>
    </row>
    <row r="56" spans="1:20" ht="18" customHeight="1">
      <c r="A56" s="14" t="s">
        <v>327</v>
      </c>
      <c r="B56" s="13"/>
      <c r="C56" s="12" t="s">
        <v>363</v>
      </c>
      <c r="D56" s="287" t="s">
        <v>119</v>
      </c>
      <c r="E56" s="288"/>
      <c r="F56" s="289" t="s">
        <v>120</v>
      </c>
      <c r="G56" s="290"/>
      <c r="H56" s="287" t="s">
        <v>364</v>
      </c>
      <c r="I56" s="291"/>
      <c r="J56" s="291"/>
      <c r="K56" s="291"/>
      <c r="L56" s="291"/>
      <c r="M56" s="291"/>
      <c r="N56" s="291"/>
      <c r="O56" s="291"/>
      <c r="P56" s="291"/>
      <c r="Q56" s="291"/>
      <c r="R56" s="291"/>
      <c r="S56" s="288"/>
    </row>
    <row r="57" spans="1:20" ht="15.75">
      <c r="A57" s="255"/>
      <c r="B57" s="256"/>
      <c r="C57" s="11"/>
      <c r="D57" s="257"/>
      <c r="E57" s="258"/>
      <c r="F57" s="259"/>
      <c r="G57" s="260"/>
      <c r="H57" s="261"/>
      <c r="I57" s="262"/>
      <c r="J57" s="262"/>
      <c r="K57" s="262"/>
      <c r="L57" s="262"/>
      <c r="M57" s="262"/>
      <c r="N57" s="262"/>
      <c r="O57" s="262"/>
      <c r="P57" s="262"/>
      <c r="Q57" s="262"/>
      <c r="R57" s="262"/>
      <c r="S57" s="263"/>
    </row>
    <row r="58" spans="1:20" ht="18" customHeight="1">
      <c r="A58" s="264" t="s">
        <v>123</v>
      </c>
      <c r="B58" s="265"/>
      <c r="C58" s="10"/>
      <c r="S58" s="9"/>
    </row>
    <row r="59" spans="1:20" ht="18" customHeight="1">
      <c r="A59" s="266" t="s">
        <v>124</v>
      </c>
      <c r="B59" s="267"/>
      <c r="C59" s="8" t="s">
        <v>125</v>
      </c>
      <c r="D59" s="272" t="s">
        <v>126</v>
      </c>
      <c r="E59" s="273"/>
      <c r="F59" s="273"/>
      <c r="G59" s="274"/>
      <c r="H59" s="272" t="s">
        <v>127</v>
      </c>
      <c r="I59" s="275"/>
      <c r="J59" s="275"/>
      <c r="K59" s="275"/>
      <c r="L59" s="275"/>
      <c r="M59" s="275"/>
      <c r="N59" s="275"/>
      <c r="O59" s="275"/>
      <c r="P59" s="275"/>
      <c r="Q59" s="275"/>
      <c r="R59" s="275"/>
      <c r="S59" s="276"/>
    </row>
    <row r="60" spans="1:20" ht="18" customHeight="1">
      <c r="A60" s="268"/>
      <c r="B60" s="269"/>
      <c r="C60" s="5" t="s">
        <v>128</v>
      </c>
      <c r="D60" s="244"/>
      <c r="E60" s="245"/>
      <c r="F60" s="245"/>
      <c r="G60" s="246"/>
      <c r="H60" s="244"/>
      <c r="I60" s="245"/>
      <c r="J60" s="245"/>
      <c r="K60" s="245"/>
      <c r="L60" s="245"/>
      <c r="M60" s="245"/>
      <c r="N60" s="245"/>
      <c r="O60" s="245"/>
      <c r="P60" s="245"/>
      <c r="Q60" s="245"/>
      <c r="R60" s="245"/>
      <c r="S60" s="247"/>
    </row>
    <row r="61" spans="1:20" ht="31.9" customHeight="1">
      <c r="A61" s="270"/>
      <c r="B61" s="271"/>
      <c r="C61" s="3"/>
      <c r="D61" s="248"/>
      <c r="E61" s="249"/>
      <c r="F61" s="249"/>
      <c r="G61" s="250"/>
      <c r="H61" s="248"/>
      <c r="I61" s="249"/>
      <c r="J61" s="249"/>
      <c r="K61" s="249"/>
      <c r="L61" s="249"/>
      <c r="M61" s="249"/>
      <c r="N61" s="249"/>
      <c r="O61" s="249"/>
      <c r="P61" s="249"/>
      <c r="Q61" s="249"/>
      <c r="R61" s="249"/>
      <c r="S61" s="251"/>
    </row>
    <row r="62" spans="1:20" ht="28.9" customHeight="1">
      <c r="A62" s="233" t="s">
        <v>132</v>
      </c>
      <c r="B62" s="234"/>
      <c r="C62" s="7" t="s">
        <v>133</v>
      </c>
      <c r="D62" s="6" t="s">
        <v>134</v>
      </c>
      <c r="E62" s="239" t="s">
        <v>135</v>
      </c>
      <c r="F62" s="240"/>
      <c r="G62" s="241"/>
      <c r="H62" s="242" t="s">
        <v>136</v>
      </c>
      <c r="I62" s="242"/>
      <c r="J62" s="242"/>
      <c r="K62" s="242"/>
      <c r="L62" s="242"/>
      <c r="M62" s="242"/>
      <c r="N62" s="242"/>
      <c r="O62" s="242"/>
      <c r="P62" s="242"/>
      <c r="Q62" s="242"/>
      <c r="R62" s="242"/>
      <c r="S62" s="243"/>
    </row>
    <row r="63" spans="1:20" ht="18" customHeight="1">
      <c r="A63" s="235"/>
      <c r="B63" s="236"/>
      <c r="C63" s="5" t="s">
        <v>137</v>
      </c>
      <c r="D63" s="4">
        <v>1</v>
      </c>
      <c r="E63" s="244" t="s">
        <v>119</v>
      </c>
      <c r="F63" s="245"/>
      <c r="G63" s="246"/>
      <c r="H63" s="244" t="s">
        <v>365</v>
      </c>
      <c r="I63" s="245"/>
      <c r="J63" s="245"/>
      <c r="K63" s="245"/>
      <c r="L63" s="245"/>
      <c r="M63" s="245"/>
      <c r="N63" s="245"/>
      <c r="O63" s="245"/>
      <c r="P63" s="245"/>
      <c r="Q63" s="245"/>
      <c r="R63" s="245"/>
      <c r="S63" s="247"/>
    </row>
    <row r="64" spans="1:20" ht="18" customHeight="1">
      <c r="A64" s="237"/>
      <c r="B64" s="238"/>
      <c r="C64" s="3" t="s">
        <v>139</v>
      </c>
      <c r="D64" s="2">
        <v>6</v>
      </c>
      <c r="E64" s="248" t="s">
        <v>119</v>
      </c>
      <c r="F64" s="249"/>
      <c r="G64" s="250"/>
      <c r="H64" s="248" t="s">
        <v>365</v>
      </c>
      <c r="I64" s="249"/>
      <c r="J64" s="249"/>
      <c r="K64" s="249"/>
      <c r="L64" s="249"/>
      <c r="M64" s="249"/>
      <c r="N64" s="249"/>
      <c r="O64" s="249"/>
      <c r="P64" s="249"/>
      <c r="Q64" s="249"/>
      <c r="R64" s="249"/>
      <c r="S64" s="251"/>
    </row>
  </sheetData>
  <mergeCells count="142">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B12:S12"/>
    <mergeCell ref="B13:S13"/>
    <mergeCell ref="C14:S14"/>
    <mergeCell ref="A15:A17"/>
    <mergeCell ref="B15:S15"/>
    <mergeCell ref="A18:A20"/>
    <mergeCell ref="G18:I20"/>
    <mergeCell ref="G21:J21"/>
    <mergeCell ref="K21:N21"/>
    <mergeCell ref="O21:S21"/>
    <mergeCell ref="A22:F22"/>
    <mergeCell ref="G22:J22"/>
    <mergeCell ref="K22:N22"/>
    <mergeCell ref="O22:S22"/>
    <mergeCell ref="A23:F23"/>
    <mergeCell ref="G23:J23"/>
    <mergeCell ref="K23:N23"/>
    <mergeCell ref="O23:S23"/>
    <mergeCell ref="A24:F24"/>
    <mergeCell ref="G24:J24"/>
    <mergeCell ref="K24:N24"/>
    <mergeCell ref="O24:S24"/>
    <mergeCell ref="A25:F25"/>
    <mergeCell ref="G25:J25"/>
    <mergeCell ref="K25:N25"/>
    <mergeCell ref="O25:S25"/>
    <mergeCell ref="A27:B27"/>
    <mergeCell ref="C27:D27"/>
    <mergeCell ref="E27:F27"/>
    <mergeCell ref="G27:J27"/>
    <mergeCell ref="K27:N27"/>
    <mergeCell ref="O27:S27"/>
    <mergeCell ref="A28:B30"/>
    <mergeCell ref="C28:D28"/>
    <mergeCell ref="E28:F28"/>
    <mergeCell ref="G28:J30"/>
    <mergeCell ref="K28:N28"/>
    <mergeCell ref="O28:S28"/>
    <mergeCell ref="C29:D29"/>
    <mergeCell ref="E29:F29"/>
    <mergeCell ref="K29:N29"/>
    <mergeCell ref="O29:S29"/>
    <mergeCell ref="C30:D30"/>
    <mergeCell ref="E30:F30"/>
    <mergeCell ref="K30:N30"/>
    <mergeCell ref="O30:S30"/>
    <mergeCell ref="A32:B32"/>
    <mergeCell ref="C32:D32"/>
    <mergeCell ref="E32:F32"/>
    <mergeCell ref="G32:J32"/>
    <mergeCell ref="K32:N32"/>
    <mergeCell ref="O32:S32"/>
    <mergeCell ref="A33:B35"/>
    <mergeCell ref="C33:D33"/>
    <mergeCell ref="E33:F33"/>
    <mergeCell ref="G33:J35"/>
    <mergeCell ref="K33:N33"/>
    <mergeCell ref="O33:S33"/>
    <mergeCell ref="C34:D34"/>
    <mergeCell ref="E34:F34"/>
    <mergeCell ref="K34:N34"/>
    <mergeCell ref="O34:S34"/>
    <mergeCell ref="C35:D35"/>
    <mergeCell ref="E35:F35"/>
    <mergeCell ref="K35:N35"/>
    <mergeCell ref="O35:S35"/>
    <mergeCell ref="A36:B36"/>
    <mergeCell ref="A37:B38"/>
    <mergeCell ref="C37:E37"/>
    <mergeCell ref="F37:G38"/>
    <mergeCell ref="H37:S37"/>
    <mergeCell ref="C38:E38"/>
    <mergeCell ref="H38:S38"/>
    <mergeCell ref="A39:B39"/>
    <mergeCell ref="A40:C41"/>
    <mergeCell ref="D40:D41"/>
    <mergeCell ref="E40:E41"/>
    <mergeCell ref="F40:F41"/>
    <mergeCell ref="G40:S40"/>
    <mergeCell ref="D55:E55"/>
    <mergeCell ref="F55:G55"/>
    <mergeCell ref="H55:S55"/>
    <mergeCell ref="D56:E56"/>
    <mergeCell ref="F56:G56"/>
    <mergeCell ref="H56:S56"/>
    <mergeCell ref="A42:C42"/>
    <mergeCell ref="A43:C43"/>
    <mergeCell ref="A44:C44"/>
    <mergeCell ref="A45:C45"/>
    <mergeCell ref="A46:C46"/>
    <mergeCell ref="A48:C48"/>
    <mergeCell ref="A49:C49"/>
    <mergeCell ref="A50:C50"/>
    <mergeCell ref="A51:C51"/>
    <mergeCell ref="A62:B64"/>
    <mergeCell ref="E62:G62"/>
    <mergeCell ref="H62:S62"/>
    <mergeCell ref="E63:G63"/>
    <mergeCell ref="H63:S63"/>
    <mergeCell ref="E64:G64"/>
    <mergeCell ref="H64:S64"/>
    <mergeCell ref="T40:T42"/>
    <mergeCell ref="A57:B57"/>
    <mergeCell ref="D57:E57"/>
    <mergeCell ref="F57:G57"/>
    <mergeCell ref="H57:S57"/>
    <mergeCell ref="A58:B58"/>
    <mergeCell ref="A59:B61"/>
    <mergeCell ref="D59:G59"/>
    <mergeCell ref="H59:S59"/>
    <mergeCell ref="D60:G60"/>
    <mergeCell ref="H60:S60"/>
    <mergeCell ref="D61:G61"/>
    <mergeCell ref="H61:S61"/>
    <mergeCell ref="A52:C52"/>
    <mergeCell ref="A53:C53"/>
    <mergeCell ref="A54:B54"/>
    <mergeCell ref="A55:B55"/>
  </mergeCells>
  <printOptions horizontalCentered="1"/>
  <pageMargins left="0.39370078740157483" right="0" top="0.74803149606299213" bottom="0.74803149606299213" header="0.31496062992125984" footer="0.31496062992125984"/>
  <pageSetup paperSize="9" scale="50" fitToWidth="0" fitToHeight="0" orientation="portrait"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4"/>
  <sheetViews>
    <sheetView showGridLines="0" showWhiteSpace="0" view="pageBreakPreview" zoomScale="110" zoomScaleNormal="100" zoomScaleSheetLayoutView="110" zoomScalePageLayoutView="85" workbookViewId="0">
      <selection activeCell="F2" sqref="F2:J4"/>
    </sheetView>
  </sheetViews>
  <sheetFormatPr defaultColWidth="8.625" defaultRowHeight="18" customHeight="1"/>
  <cols>
    <col min="1" max="1" width="19.625" style="1" customWidth="1"/>
    <col min="2" max="2" width="3.125" style="1" customWidth="1"/>
    <col min="3" max="3" width="24.5" style="1" customWidth="1"/>
    <col min="4" max="4" width="26.25" style="1" customWidth="1"/>
    <col min="5" max="5" width="10.625" style="1" bestFit="1" customWidth="1"/>
    <col min="6" max="6" width="6.125" style="1" customWidth="1"/>
    <col min="7" max="7" width="4.875" style="1" customWidth="1"/>
    <col min="8" max="15" width="4.25" style="1" customWidth="1"/>
    <col min="16" max="18" width="4.5" style="1" bestFit="1" customWidth="1"/>
    <col min="19" max="19" width="9.25" style="1" customWidth="1"/>
    <col min="20" max="20" width="36.87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366</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8</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421" t="s">
        <v>367</v>
      </c>
      <c r="C10" s="421"/>
      <c r="D10" s="421"/>
      <c r="E10" s="421"/>
      <c r="F10" s="422"/>
      <c r="G10" s="422"/>
      <c r="H10" s="421"/>
      <c r="I10" s="421"/>
      <c r="J10" s="421"/>
      <c r="K10" s="421"/>
      <c r="L10" s="421"/>
      <c r="M10" s="421"/>
      <c r="N10" s="421"/>
      <c r="O10" s="421"/>
      <c r="P10" s="421"/>
      <c r="Q10" s="421"/>
      <c r="R10" s="421"/>
      <c r="S10" s="423"/>
    </row>
    <row r="11" spans="1:19" ht="18" customHeight="1">
      <c r="A11" s="85" t="s">
        <v>13</v>
      </c>
      <c r="B11" s="424" t="s">
        <v>291</v>
      </c>
      <c r="C11" s="425"/>
      <c r="D11" s="425"/>
      <c r="E11" s="425"/>
      <c r="F11" s="425"/>
      <c r="G11" s="425"/>
      <c r="H11" s="425"/>
      <c r="I11" s="425"/>
      <c r="J11" s="425"/>
      <c r="K11" s="425"/>
      <c r="L11" s="425"/>
      <c r="M11" s="425"/>
      <c r="N11" s="425"/>
      <c r="O11" s="425"/>
      <c r="P11" s="425"/>
      <c r="Q11" s="425"/>
      <c r="R11" s="425"/>
      <c r="S11" s="426"/>
    </row>
    <row r="12" spans="1:19" ht="18" customHeight="1">
      <c r="A12" s="86" t="s">
        <v>15</v>
      </c>
      <c r="B12" s="427" t="s">
        <v>16</v>
      </c>
      <c r="C12" s="428"/>
      <c r="D12" s="428"/>
      <c r="E12" s="428"/>
      <c r="F12" s="428"/>
      <c r="G12" s="428"/>
      <c r="H12" s="428"/>
      <c r="I12" s="428"/>
      <c r="J12" s="428"/>
      <c r="K12" s="428"/>
      <c r="L12" s="428"/>
      <c r="M12" s="428"/>
      <c r="N12" s="428"/>
      <c r="O12" s="428"/>
      <c r="P12" s="428"/>
      <c r="Q12" s="428"/>
      <c r="R12" s="428"/>
      <c r="S12" s="429"/>
    </row>
    <row r="13" spans="1:19" ht="18" customHeight="1">
      <c r="A13" s="85" t="s">
        <v>17</v>
      </c>
      <c r="B13" s="430" t="s">
        <v>332</v>
      </c>
      <c r="C13" s="430"/>
      <c r="D13" s="430"/>
      <c r="E13" s="430"/>
      <c r="F13" s="430"/>
      <c r="G13" s="430"/>
      <c r="H13" s="430"/>
      <c r="I13" s="430"/>
      <c r="J13" s="430"/>
      <c r="K13" s="430"/>
      <c r="L13" s="430"/>
      <c r="M13" s="430"/>
      <c r="N13" s="430"/>
      <c r="O13" s="430"/>
      <c r="P13" s="430"/>
      <c r="Q13" s="430"/>
      <c r="R13" s="430"/>
      <c r="S13" s="431"/>
    </row>
    <row r="14" spans="1:19" ht="18" customHeight="1">
      <c r="A14" s="84" t="s">
        <v>19</v>
      </c>
      <c r="B14" s="83"/>
      <c r="C14" s="398"/>
      <c r="D14" s="398"/>
      <c r="E14" s="398"/>
      <c r="F14" s="398"/>
      <c r="G14" s="398"/>
      <c r="H14" s="398"/>
      <c r="I14" s="398"/>
      <c r="J14" s="398"/>
      <c r="K14" s="398"/>
      <c r="L14" s="398"/>
      <c r="M14" s="398"/>
      <c r="N14" s="398"/>
      <c r="O14" s="398"/>
      <c r="P14" s="398"/>
      <c r="Q14" s="398"/>
      <c r="R14" s="398"/>
      <c r="S14" s="432"/>
    </row>
    <row r="15" spans="1:19" ht="18" customHeight="1">
      <c r="A15" s="433" t="s">
        <v>20</v>
      </c>
      <c r="B15" s="368" t="s">
        <v>368</v>
      </c>
      <c r="C15" s="436"/>
      <c r="D15" s="436"/>
      <c r="E15" s="436"/>
      <c r="F15" s="436"/>
      <c r="G15" s="436"/>
      <c r="H15" s="436"/>
      <c r="I15" s="436"/>
      <c r="J15" s="436"/>
      <c r="K15" s="436"/>
      <c r="L15" s="436"/>
      <c r="M15" s="436"/>
      <c r="N15" s="436"/>
      <c r="O15" s="436"/>
      <c r="P15" s="436"/>
      <c r="Q15" s="436"/>
      <c r="R15" s="436"/>
      <c r="S15" s="622"/>
    </row>
    <row r="16" spans="1:19" ht="18" customHeight="1">
      <c r="A16" s="434"/>
      <c r="B16" s="116" t="s">
        <v>369</v>
      </c>
      <c r="C16" s="98"/>
      <c r="D16" s="80"/>
      <c r="E16" s="80"/>
      <c r="F16" s="80"/>
      <c r="G16" s="80"/>
      <c r="H16" s="80"/>
      <c r="I16" s="80"/>
      <c r="J16" s="80"/>
      <c r="K16" s="80"/>
      <c r="L16" s="80"/>
      <c r="M16" s="80"/>
      <c r="N16" s="80"/>
      <c r="O16" s="80"/>
      <c r="P16" s="80"/>
      <c r="Q16" s="80"/>
      <c r="R16" s="80"/>
      <c r="S16" s="92"/>
    </row>
    <row r="17" spans="1:19" ht="18" customHeight="1">
      <c r="A17" s="434"/>
      <c r="B17" s="174" t="s">
        <v>370</v>
      </c>
      <c r="C17" s="173"/>
      <c r="D17" s="173"/>
      <c r="E17" s="173"/>
      <c r="F17" s="173"/>
      <c r="G17" s="173"/>
      <c r="H17" s="173"/>
      <c r="I17" s="173"/>
      <c r="J17" s="173"/>
      <c r="K17" s="173"/>
      <c r="L17" s="173"/>
      <c r="M17" s="173"/>
      <c r="N17" s="173"/>
      <c r="O17" s="173"/>
      <c r="P17" s="173"/>
      <c r="Q17" s="173"/>
      <c r="R17" s="173"/>
      <c r="S17" s="172"/>
    </row>
    <row r="18" spans="1:19" ht="18" customHeight="1">
      <c r="A18" s="623" t="s">
        <v>28</v>
      </c>
      <c r="B18" s="73" t="s">
        <v>371</v>
      </c>
      <c r="C18" s="71"/>
      <c r="D18" s="71"/>
      <c r="E18" s="71"/>
      <c r="F18" s="72"/>
      <c r="G18" s="441" t="s">
        <v>30</v>
      </c>
      <c r="H18" s="441"/>
      <c r="I18" s="442"/>
      <c r="J18" s="171" t="s">
        <v>372</v>
      </c>
      <c r="K18" s="71"/>
      <c r="L18" s="71"/>
      <c r="M18" s="71"/>
      <c r="N18" s="71"/>
      <c r="O18" s="71"/>
      <c r="P18" s="71"/>
      <c r="Q18" s="71"/>
      <c r="R18" s="71"/>
      <c r="S18" s="72"/>
    </row>
    <row r="19" spans="1:19" ht="18" customHeight="1">
      <c r="A19" s="623"/>
      <c r="B19" s="65" t="s">
        <v>373</v>
      </c>
      <c r="C19" s="69"/>
      <c r="D19" s="69"/>
      <c r="E19" s="69"/>
      <c r="F19" s="68"/>
      <c r="G19" s="443"/>
      <c r="H19" s="443"/>
      <c r="I19" s="444"/>
      <c r="J19" s="59" t="s">
        <v>374</v>
      </c>
      <c r="K19" s="67"/>
      <c r="L19" s="67"/>
      <c r="M19" s="67"/>
      <c r="N19" s="67"/>
      <c r="O19" s="67"/>
      <c r="P19" s="67"/>
      <c r="Q19" s="67"/>
      <c r="R19" s="67"/>
      <c r="S19" s="170"/>
    </row>
    <row r="20" spans="1:19" ht="18" customHeight="1">
      <c r="A20" s="624"/>
      <c r="B20" s="169" t="s">
        <v>375</v>
      </c>
      <c r="C20" s="168"/>
      <c r="D20" s="168"/>
      <c r="E20" s="168"/>
      <c r="F20" s="167"/>
      <c r="G20" s="617"/>
      <c r="H20" s="617"/>
      <c r="I20" s="625"/>
      <c r="J20" s="166"/>
      <c r="K20" s="165"/>
      <c r="L20" s="165"/>
      <c r="M20" s="165"/>
      <c r="N20" s="165"/>
      <c r="O20" s="165"/>
      <c r="P20" s="165"/>
      <c r="Q20" s="165"/>
      <c r="R20" s="165"/>
      <c r="S20" s="164"/>
    </row>
    <row r="21" spans="1:19" ht="18" customHeight="1">
      <c r="A21" s="56" t="s">
        <v>39</v>
      </c>
      <c r="B21" s="55"/>
      <c r="C21" s="55"/>
      <c r="D21" s="54"/>
      <c r="E21" s="54"/>
      <c r="F21" s="54"/>
      <c r="G21" s="331" t="s">
        <v>40</v>
      </c>
      <c r="H21" s="331"/>
      <c r="I21" s="331"/>
      <c r="J21" s="331"/>
      <c r="K21" s="331" t="s">
        <v>41</v>
      </c>
      <c r="L21" s="331"/>
      <c r="M21" s="331"/>
      <c r="N21" s="331"/>
      <c r="O21" s="331" t="s">
        <v>42</v>
      </c>
      <c r="P21" s="331"/>
      <c r="Q21" s="331"/>
      <c r="R21" s="331"/>
      <c r="S21" s="334"/>
    </row>
    <row r="22" spans="1:19" ht="18" customHeight="1">
      <c r="A22" s="408" t="s">
        <v>43</v>
      </c>
      <c r="B22" s="409"/>
      <c r="C22" s="409"/>
      <c r="D22" s="409"/>
      <c r="E22" s="409"/>
      <c r="F22" s="410"/>
      <c r="G22" s="411">
        <v>50000</v>
      </c>
      <c r="H22" s="411"/>
      <c r="I22" s="411"/>
      <c r="J22" s="411"/>
      <c r="K22" s="411">
        <v>0</v>
      </c>
      <c r="L22" s="411"/>
      <c r="M22" s="411"/>
      <c r="N22" s="411"/>
      <c r="O22" s="412">
        <f>G22+K22</f>
        <v>50000</v>
      </c>
      <c r="P22" s="412"/>
      <c r="Q22" s="412"/>
      <c r="R22" s="412"/>
      <c r="S22" s="413"/>
    </row>
    <row r="23" spans="1:19" ht="18" customHeight="1">
      <c r="A23" s="414"/>
      <c r="B23" s="415"/>
      <c r="C23" s="415"/>
      <c r="D23" s="415"/>
      <c r="E23" s="415"/>
      <c r="F23" s="416"/>
      <c r="G23" s="417"/>
      <c r="H23" s="417"/>
      <c r="I23" s="417"/>
      <c r="J23" s="417"/>
      <c r="K23" s="417">
        <v>0</v>
      </c>
      <c r="L23" s="417"/>
      <c r="M23" s="417"/>
      <c r="N23" s="418"/>
      <c r="O23" s="419">
        <f>G23+K23</f>
        <v>0</v>
      </c>
      <c r="P23" s="419"/>
      <c r="Q23" s="419"/>
      <c r="R23" s="419"/>
      <c r="S23" s="420"/>
    </row>
    <row r="24" spans="1:19" ht="18" customHeight="1">
      <c r="A24" s="391"/>
      <c r="B24" s="392"/>
      <c r="C24" s="392"/>
      <c r="D24" s="392"/>
      <c r="E24" s="392"/>
      <c r="F24" s="362"/>
      <c r="G24" s="393"/>
      <c r="H24" s="393"/>
      <c r="I24" s="393"/>
      <c r="J24" s="393"/>
      <c r="K24" s="393">
        <v>0</v>
      </c>
      <c r="L24" s="393"/>
      <c r="M24" s="393"/>
      <c r="N24" s="394"/>
      <c r="O24" s="395">
        <f>G24+K24</f>
        <v>0</v>
      </c>
      <c r="P24" s="395"/>
      <c r="Q24" s="395"/>
      <c r="R24" s="395"/>
      <c r="S24" s="396"/>
    </row>
    <row r="25" spans="1:19" ht="18" customHeight="1" thickBot="1">
      <c r="A25" s="397" t="s">
        <v>44</v>
      </c>
      <c r="B25" s="398"/>
      <c r="C25" s="398"/>
      <c r="D25" s="398"/>
      <c r="E25" s="398"/>
      <c r="F25" s="399"/>
      <c r="G25" s="400">
        <f>SUM(G22:J24)</f>
        <v>50000</v>
      </c>
      <c r="H25" s="400"/>
      <c r="I25" s="400"/>
      <c r="J25" s="400"/>
      <c r="K25" s="401">
        <f>SUM(K22:N24)</f>
        <v>0</v>
      </c>
      <c r="L25" s="401"/>
      <c r="M25" s="401"/>
      <c r="N25" s="401"/>
      <c r="O25" s="401">
        <f>SUM(O22:S24)</f>
        <v>50000</v>
      </c>
      <c r="P25" s="401"/>
      <c r="Q25" s="401"/>
      <c r="R25" s="401"/>
      <c r="S25" s="402"/>
    </row>
    <row r="26" spans="1:19" ht="18" customHeight="1" thickTop="1">
      <c r="A26" s="53"/>
      <c r="B26" s="52"/>
      <c r="C26" s="52"/>
      <c r="D26" s="52"/>
      <c r="E26" s="52"/>
      <c r="F26" s="52"/>
      <c r="G26" s="52"/>
      <c r="H26" s="52"/>
      <c r="I26" s="52"/>
      <c r="J26" s="52"/>
      <c r="K26" s="52"/>
      <c r="L26" s="52"/>
      <c r="M26" s="52"/>
      <c r="N26" s="52"/>
      <c r="O26" s="52"/>
      <c r="P26" s="52"/>
      <c r="Q26" s="52"/>
      <c r="R26" s="52"/>
      <c r="S26" s="51"/>
    </row>
    <row r="27" spans="1:19" ht="18" customHeight="1">
      <c r="A27" s="277" t="s">
        <v>45</v>
      </c>
      <c r="B27" s="279"/>
      <c r="C27" s="403" t="s">
        <v>46</v>
      </c>
      <c r="D27" s="404"/>
      <c r="E27" s="405" t="s">
        <v>47</v>
      </c>
      <c r="F27" s="333"/>
      <c r="G27" s="406" t="s">
        <v>45</v>
      </c>
      <c r="H27" s="404"/>
      <c r="I27" s="404"/>
      <c r="J27" s="404"/>
      <c r="K27" s="404" t="s">
        <v>46</v>
      </c>
      <c r="L27" s="404"/>
      <c r="M27" s="404"/>
      <c r="N27" s="404"/>
      <c r="O27" s="404" t="s">
        <v>47</v>
      </c>
      <c r="P27" s="404"/>
      <c r="Q27" s="404"/>
      <c r="R27" s="404"/>
      <c r="S27" s="407"/>
    </row>
    <row r="28" spans="1:19" ht="18" customHeight="1">
      <c r="A28" s="305" t="s">
        <v>48</v>
      </c>
      <c r="B28" s="306"/>
      <c r="C28" s="366" t="s">
        <v>376</v>
      </c>
      <c r="D28" s="367"/>
      <c r="E28" s="368" t="s">
        <v>377</v>
      </c>
      <c r="F28" s="369"/>
      <c r="G28" s="370" t="s">
        <v>51</v>
      </c>
      <c r="H28" s="370"/>
      <c r="I28" s="370"/>
      <c r="J28" s="370"/>
      <c r="K28" s="348" t="s">
        <v>52</v>
      </c>
      <c r="L28" s="349"/>
      <c r="M28" s="349"/>
      <c r="N28" s="349"/>
      <c r="O28" s="373" t="s">
        <v>53</v>
      </c>
      <c r="P28" s="374"/>
      <c r="Q28" s="374"/>
      <c r="R28" s="374"/>
      <c r="S28" s="375"/>
    </row>
    <row r="29" spans="1:19" ht="18" customHeight="1">
      <c r="A29" s="364"/>
      <c r="B29" s="365"/>
      <c r="C29" s="376" t="s">
        <v>378</v>
      </c>
      <c r="D29" s="376"/>
      <c r="E29" s="377" t="s">
        <v>379</v>
      </c>
      <c r="F29" s="378"/>
      <c r="G29" s="370"/>
      <c r="H29" s="370"/>
      <c r="I29" s="370"/>
      <c r="J29" s="370"/>
      <c r="K29" s="379"/>
      <c r="L29" s="380"/>
      <c r="M29" s="380"/>
      <c r="N29" s="381"/>
      <c r="O29" s="382"/>
      <c r="P29" s="383"/>
      <c r="Q29" s="383"/>
      <c r="R29" s="383"/>
      <c r="S29" s="384"/>
    </row>
    <row r="30" spans="1:19" ht="18" customHeight="1">
      <c r="A30" s="307"/>
      <c r="B30" s="308"/>
      <c r="C30" s="619"/>
      <c r="D30" s="620"/>
      <c r="E30" s="387"/>
      <c r="F30" s="621"/>
      <c r="G30" s="371"/>
      <c r="H30" s="371"/>
      <c r="I30" s="371"/>
      <c r="J30" s="372"/>
      <c r="K30" s="385"/>
      <c r="L30" s="386"/>
      <c r="M30" s="386"/>
      <c r="N30" s="386"/>
      <c r="O30" s="389"/>
      <c r="P30" s="389"/>
      <c r="Q30" s="389"/>
      <c r="R30" s="389"/>
      <c r="S30" s="390"/>
    </row>
    <row r="31" spans="1:19" ht="18" customHeight="1">
      <c r="A31" s="50" t="s">
        <v>60</v>
      </c>
      <c r="B31" s="49"/>
      <c r="C31" s="44"/>
      <c r="D31" s="44"/>
      <c r="E31" s="44"/>
      <c r="F31" s="44"/>
      <c r="G31" s="44"/>
      <c r="H31" s="44"/>
      <c r="I31" s="44"/>
      <c r="J31" s="44"/>
      <c r="K31" s="44"/>
      <c r="L31" s="44"/>
      <c r="M31" s="44"/>
      <c r="N31" s="44"/>
      <c r="O31" s="44"/>
      <c r="P31" s="44"/>
      <c r="Q31" s="44"/>
      <c r="R31" s="44"/>
      <c r="S31" s="9"/>
    </row>
    <row r="32" spans="1:19" ht="18" customHeight="1">
      <c r="A32" s="277" t="s">
        <v>45</v>
      </c>
      <c r="B32" s="279"/>
      <c r="C32" s="331" t="s">
        <v>46</v>
      </c>
      <c r="D32" s="331"/>
      <c r="E32" s="331" t="s">
        <v>47</v>
      </c>
      <c r="F32" s="331"/>
      <c r="G32" s="332" t="s">
        <v>45</v>
      </c>
      <c r="H32" s="333"/>
      <c r="I32" s="333"/>
      <c r="J32" s="333"/>
      <c r="K32" s="333" t="s">
        <v>46</v>
      </c>
      <c r="L32" s="333"/>
      <c r="M32" s="333"/>
      <c r="N32" s="333"/>
      <c r="O32" s="331" t="s">
        <v>47</v>
      </c>
      <c r="P32" s="331"/>
      <c r="Q32" s="331"/>
      <c r="R32" s="331"/>
      <c r="S32" s="334"/>
    </row>
    <row r="33" spans="1:20" ht="18" customHeight="1">
      <c r="A33" s="335" t="s">
        <v>61</v>
      </c>
      <c r="B33" s="336"/>
      <c r="C33" s="341" t="s">
        <v>62</v>
      </c>
      <c r="D33" s="342"/>
      <c r="E33" s="343" t="s">
        <v>63</v>
      </c>
      <c r="F33" s="344"/>
      <c r="G33" s="345" t="s">
        <v>64</v>
      </c>
      <c r="H33" s="345"/>
      <c r="I33" s="345"/>
      <c r="J33" s="345"/>
      <c r="K33" s="348" t="s">
        <v>52</v>
      </c>
      <c r="L33" s="349"/>
      <c r="M33" s="349"/>
      <c r="N33" s="349"/>
      <c r="O33" s="350" t="s">
        <v>53</v>
      </c>
      <c r="P33" s="351"/>
      <c r="Q33" s="351"/>
      <c r="R33" s="351"/>
      <c r="S33" s="352"/>
    </row>
    <row r="34" spans="1:20" ht="18" customHeight="1">
      <c r="A34" s="337"/>
      <c r="B34" s="338"/>
      <c r="C34" s="353"/>
      <c r="D34" s="354"/>
      <c r="E34" s="355"/>
      <c r="F34" s="356"/>
      <c r="G34" s="346"/>
      <c r="H34" s="346"/>
      <c r="I34" s="346"/>
      <c r="J34" s="346"/>
      <c r="K34" s="357"/>
      <c r="L34" s="358"/>
      <c r="M34" s="358"/>
      <c r="N34" s="359"/>
      <c r="O34" s="357"/>
      <c r="P34" s="358"/>
      <c r="Q34" s="358"/>
      <c r="R34" s="358"/>
      <c r="S34" s="360"/>
    </row>
    <row r="35" spans="1:20" ht="18" customHeight="1">
      <c r="A35" s="339"/>
      <c r="B35" s="340"/>
      <c r="C35" s="347"/>
      <c r="D35" s="314"/>
      <c r="E35" s="361"/>
      <c r="F35" s="362"/>
      <c r="G35" s="313"/>
      <c r="H35" s="347"/>
      <c r="I35" s="347"/>
      <c r="J35" s="314"/>
      <c r="K35" s="317"/>
      <c r="L35" s="318"/>
      <c r="M35" s="318"/>
      <c r="N35" s="318"/>
      <c r="O35" s="318"/>
      <c r="P35" s="317"/>
      <c r="Q35" s="317"/>
      <c r="R35" s="317"/>
      <c r="S35" s="363"/>
    </row>
    <row r="36" spans="1:20" ht="18" customHeight="1">
      <c r="A36" s="320" t="s">
        <v>66</v>
      </c>
      <c r="B36" s="304"/>
      <c r="C36" s="163"/>
      <c r="D36" s="162"/>
      <c r="E36" s="103"/>
      <c r="F36" s="103"/>
      <c r="G36" s="103"/>
      <c r="H36" s="103"/>
      <c r="I36" s="103"/>
      <c r="J36" s="103"/>
      <c r="K36" s="103"/>
      <c r="L36" s="103"/>
      <c r="M36" s="103"/>
      <c r="N36" s="103"/>
      <c r="O36" s="103"/>
      <c r="P36" s="103"/>
      <c r="Q36" s="103"/>
      <c r="R36" s="103"/>
      <c r="S36" s="161"/>
    </row>
    <row r="37" spans="1:20" ht="15.75">
      <c r="A37" s="305" t="s">
        <v>67</v>
      </c>
      <c r="B37" s="306"/>
      <c r="C37" s="309" t="s">
        <v>380</v>
      </c>
      <c r="D37" s="309"/>
      <c r="E37" s="310"/>
      <c r="F37" s="311" t="s">
        <v>69</v>
      </c>
      <c r="G37" s="312"/>
      <c r="H37" s="309" t="s">
        <v>381</v>
      </c>
      <c r="I37" s="315"/>
      <c r="J37" s="315"/>
      <c r="K37" s="315"/>
      <c r="L37" s="315"/>
      <c r="M37" s="315"/>
      <c r="N37" s="315"/>
      <c r="O37" s="315"/>
      <c r="P37" s="315"/>
      <c r="Q37" s="315"/>
      <c r="R37" s="315"/>
      <c r="S37" s="316"/>
    </row>
    <row r="38" spans="1:20" ht="18" customHeight="1">
      <c r="A38" s="307"/>
      <c r="B38" s="308"/>
      <c r="C38" s="317" t="s">
        <v>382</v>
      </c>
      <c r="D38" s="318"/>
      <c r="E38" s="318"/>
      <c r="F38" s="313"/>
      <c r="G38" s="314"/>
      <c r="H38" s="317" t="s">
        <v>383</v>
      </c>
      <c r="I38" s="318"/>
      <c r="J38" s="318"/>
      <c r="K38" s="318"/>
      <c r="L38" s="318"/>
      <c r="M38" s="318"/>
      <c r="N38" s="318"/>
      <c r="O38" s="318"/>
      <c r="P38" s="318"/>
      <c r="Q38" s="318"/>
      <c r="R38" s="318"/>
      <c r="S38" s="319"/>
    </row>
    <row r="39" spans="1:20" ht="18" customHeight="1">
      <c r="A39" s="320" t="s">
        <v>73</v>
      </c>
      <c r="B39" s="304"/>
      <c r="C39" s="44"/>
      <c r="S39" s="9"/>
    </row>
    <row r="40" spans="1:20" ht="18" customHeight="1">
      <c r="A40" s="321" t="s">
        <v>74</v>
      </c>
      <c r="B40" s="322"/>
      <c r="C40" s="323"/>
      <c r="D40" s="327" t="s">
        <v>75</v>
      </c>
      <c r="E40" s="328" t="s">
        <v>76</v>
      </c>
      <c r="F40" s="329" t="s">
        <v>77</v>
      </c>
      <c r="G40" s="330" t="s">
        <v>78</v>
      </c>
      <c r="H40" s="330"/>
      <c r="I40" s="330"/>
      <c r="J40" s="330"/>
      <c r="K40" s="330"/>
      <c r="L40" s="330"/>
      <c r="M40" s="330"/>
      <c r="N40" s="330"/>
      <c r="O40" s="330"/>
      <c r="P40" s="330"/>
      <c r="Q40" s="330"/>
      <c r="R40" s="330"/>
      <c r="S40" s="334"/>
      <c r="T40" s="252" t="s">
        <v>79</v>
      </c>
    </row>
    <row r="41" spans="1:20" ht="18" customHeight="1">
      <c r="A41" s="324"/>
      <c r="B41" s="325"/>
      <c r="C41" s="326"/>
      <c r="D41" s="327"/>
      <c r="E41" s="328"/>
      <c r="F41" s="329"/>
      <c r="G41" s="43" t="s">
        <v>80</v>
      </c>
      <c r="H41" s="43" t="s">
        <v>81</v>
      </c>
      <c r="I41" s="43" t="s">
        <v>82</v>
      </c>
      <c r="J41" s="43" t="s">
        <v>83</v>
      </c>
      <c r="K41" s="43" t="s">
        <v>84</v>
      </c>
      <c r="L41" s="43" t="s">
        <v>85</v>
      </c>
      <c r="M41" s="43" t="s">
        <v>86</v>
      </c>
      <c r="N41" s="43" t="s">
        <v>87</v>
      </c>
      <c r="O41" s="43" t="s">
        <v>88</v>
      </c>
      <c r="P41" s="43" t="s">
        <v>89</v>
      </c>
      <c r="Q41" s="43" t="s">
        <v>90</v>
      </c>
      <c r="R41" s="43" t="s">
        <v>91</v>
      </c>
      <c r="S41" s="42" t="s">
        <v>92</v>
      </c>
      <c r="T41" s="253"/>
    </row>
    <row r="42" spans="1:20" ht="18" customHeight="1">
      <c r="A42" s="292" t="s">
        <v>384</v>
      </c>
      <c r="B42" s="292"/>
      <c r="C42" s="292"/>
      <c r="D42" s="41"/>
      <c r="E42" s="41"/>
      <c r="F42" s="40"/>
      <c r="G42" s="40"/>
      <c r="H42" s="40"/>
      <c r="I42" s="40"/>
      <c r="J42" s="40"/>
      <c r="K42" s="40"/>
      <c r="L42" s="40"/>
      <c r="M42" s="40"/>
      <c r="N42" s="40"/>
      <c r="O42" s="40"/>
      <c r="P42" s="40"/>
      <c r="Q42" s="40"/>
      <c r="R42" s="40"/>
      <c r="S42" s="39"/>
      <c r="T42" s="254"/>
    </row>
    <row r="43" spans="1:20" ht="33" customHeight="1">
      <c r="A43" s="293" t="s">
        <v>385</v>
      </c>
      <c r="B43" s="294"/>
      <c r="C43" s="295"/>
      <c r="D43" s="38" t="s">
        <v>223</v>
      </c>
      <c r="E43" s="35" t="s">
        <v>5</v>
      </c>
      <c r="F43" s="36">
        <v>0.1</v>
      </c>
      <c r="G43" s="37">
        <v>0.5</v>
      </c>
      <c r="H43" s="37">
        <v>0.5</v>
      </c>
      <c r="I43" s="37"/>
      <c r="J43" s="37"/>
      <c r="K43" s="37"/>
      <c r="L43" s="37"/>
      <c r="M43" s="37"/>
      <c r="N43" s="37"/>
      <c r="O43" s="37"/>
      <c r="P43" s="37"/>
      <c r="Q43" s="37"/>
      <c r="R43" s="36"/>
      <c r="S43" s="28">
        <f t="shared" ref="S43:S48" si="0">SUM(G43:R43)</f>
        <v>1</v>
      </c>
      <c r="T43" s="187" t="s">
        <v>386</v>
      </c>
    </row>
    <row r="44" spans="1:20" ht="36" customHeight="1">
      <c r="A44" s="293" t="s">
        <v>387</v>
      </c>
      <c r="B44" s="294"/>
      <c r="C44" s="295"/>
      <c r="D44" s="193" t="s">
        <v>388</v>
      </c>
      <c r="E44" s="35" t="s">
        <v>5</v>
      </c>
      <c r="F44" s="36">
        <v>0.2</v>
      </c>
      <c r="G44" s="37"/>
      <c r="H44" s="37">
        <v>0.25</v>
      </c>
      <c r="I44" s="37">
        <v>0.5</v>
      </c>
      <c r="J44" s="37">
        <v>0.25</v>
      </c>
      <c r="K44" s="37"/>
      <c r="L44" s="37"/>
      <c r="M44" s="37"/>
      <c r="N44" s="37"/>
      <c r="O44" s="37"/>
      <c r="P44" s="37"/>
      <c r="Q44" s="37"/>
      <c r="R44" s="36"/>
      <c r="S44" s="28">
        <f t="shared" si="0"/>
        <v>1</v>
      </c>
      <c r="T44" s="188" t="s">
        <v>389</v>
      </c>
    </row>
    <row r="45" spans="1:20" ht="133.15" customHeight="1">
      <c r="A45" s="296" t="s">
        <v>390</v>
      </c>
      <c r="B45" s="297"/>
      <c r="C45" s="298"/>
      <c r="D45" s="193" t="s">
        <v>391</v>
      </c>
      <c r="E45" s="31" t="s">
        <v>5</v>
      </c>
      <c r="F45" s="36">
        <v>0.2</v>
      </c>
      <c r="G45" s="37"/>
      <c r="H45" s="37"/>
      <c r="I45" s="37"/>
      <c r="J45" s="37">
        <v>0.25</v>
      </c>
      <c r="K45" s="37">
        <v>0.25</v>
      </c>
      <c r="L45" s="37">
        <v>0.25</v>
      </c>
      <c r="M45" s="37">
        <v>0.25</v>
      </c>
      <c r="N45" s="37"/>
      <c r="O45" s="37"/>
      <c r="P45" s="37"/>
      <c r="Q45" s="37"/>
      <c r="R45" s="36"/>
      <c r="S45" s="28">
        <f t="shared" si="0"/>
        <v>1</v>
      </c>
      <c r="T45" s="194" t="s">
        <v>392</v>
      </c>
    </row>
    <row r="46" spans="1:20" s="33" customFormat="1" ht="114" customHeight="1">
      <c r="A46" s="296" t="s">
        <v>393</v>
      </c>
      <c r="B46" s="297"/>
      <c r="C46" s="298"/>
      <c r="D46" s="193" t="s">
        <v>394</v>
      </c>
      <c r="E46" s="31" t="s">
        <v>5</v>
      </c>
      <c r="F46" s="36">
        <v>0.2</v>
      </c>
      <c r="G46" s="37"/>
      <c r="H46" s="37"/>
      <c r="I46" s="37"/>
      <c r="J46" s="37"/>
      <c r="K46" s="37"/>
      <c r="L46" s="37">
        <v>0.25</v>
      </c>
      <c r="M46" s="37">
        <v>0.25</v>
      </c>
      <c r="N46" s="37">
        <v>0.25</v>
      </c>
      <c r="O46" s="37">
        <v>0.25</v>
      </c>
      <c r="P46" s="37"/>
      <c r="Q46" s="37"/>
      <c r="R46" s="36"/>
      <c r="S46" s="28">
        <f t="shared" si="0"/>
        <v>1</v>
      </c>
      <c r="T46" s="194" t="s">
        <v>395</v>
      </c>
    </row>
    <row r="47" spans="1:20" s="33" customFormat="1" ht="69" customHeight="1">
      <c r="A47" s="97" t="s">
        <v>396</v>
      </c>
      <c r="B47" s="98"/>
      <c r="C47" s="99"/>
      <c r="D47" s="227" t="s">
        <v>397</v>
      </c>
      <c r="E47" s="31" t="s">
        <v>5</v>
      </c>
      <c r="F47" s="36">
        <v>0.2</v>
      </c>
      <c r="G47" s="37"/>
      <c r="H47" s="37"/>
      <c r="I47" s="37"/>
      <c r="J47" s="37"/>
      <c r="K47" s="37"/>
      <c r="L47" s="37"/>
      <c r="M47" s="37"/>
      <c r="N47" s="37"/>
      <c r="O47" s="37"/>
      <c r="P47" s="37">
        <v>0.5</v>
      </c>
      <c r="Q47" s="37">
        <v>0.5</v>
      </c>
      <c r="R47" s="36"/>
      <c r="S47" s="28">
        <f t="shared" si="0"/>
        <v>1</v>
      </c>
      <c r="T47" s="188" t="s">
        <v>398</v>
      </c>
    </row>
    <row r="48" spans="1:20" ht="18" customHeight="1">
      <c r="A48" s="296" t="s">
        <v>187</v>
      </c>
      <c r="B48" s="297"/>
      <c r="C48" s="298"/>
      <c r="D48" s="213" t="s">
        <v>107</v>
      </c>
      <c r="E48" s="31" t="s">
        <v>5</v>
      </c>
      <c r="F48" s="36">
        <v>0.1</v>
      </c>
      <c r="G48" s="37"/>
      <c r="H48" s="37"/>
      <c r="I48" s="37"/>
      <c r="J48" s="37"/>
      <c r="K48" s="37"/>
      <c r="L48" s="37"/>
      <c r="M48" s="37"/>
      <c r="N48" s="37"/>
      <c r="O48" s="37"/>
      <c r="P48" s="37"/>
      <c r="Q48" s="37">
        <v>0.5</v>
      </c>
      <c r="R48" s="36">
        <v>0.5</v>
      </c>
      <c r="S48" s="28">
        <f t="shared" si="0"/>
        <v>1</v>
      </c>
      <c r="T48" s="232" t="s">
        <v>108</v>
      </c>
    </row>
    <row r="49" spans="1:20" ht="18" hidden="1" customHeight="1">
      <c r="A49" s="299"/>
      <c r="B49" s="297"/>
      <c r="C49" s="298"/>
      <c r="D49" s="27"/>
      <c r="E49" s="27"/>
      <c r="F49" s="26"/>
      <c r="G49" s="25"/>
      <c r="H49" s="25"/>
      <c r="I49" s="25"/>
      <c r="J49" s="25"/>
      <c r="K49" s="25"/>
      <c r="L49" s="25"/>
      <c r="M49" s="25"/>
      <c r="N49" s="25"/>
      <c r="O49" s="25"/>
      <c r="P49" s="25"/>
      <c r="Q49" s="25"/>
      <c r="R49" s="25"/>
      <c r="S49" s="24"/>
      <c r="T49" s="182"/>
    </row>
    <row r="50" spans="1:20" ht="18" hidden="1" customHeight="1">
      <c r="A50" s="299"/>
      <c r="B50" s="297"/>
      <c r="C50" s="298"/>
      <c r="D50" s="27"/>
      <c r="E50" s="27"/>
      <c r="F50" s="26"/>
      <c r="G50" s="25"/>
      <c r="H50" s="25"/>
      <c r="I50" s="25"/>
      <c r="J50" s="25"/>
      <c r="K50" s="25"/>
      <c r="L50" s="25"/>
      <c r="M50" s="25"/>
      <c r="N50" s="25"/>
      <c r="O50" s="25"/>
      <c r="P50" s="25"/>
      <c r="Q50" s="25"/>
      <c r="R50" s="25"/>
      <c r="S50" s="24"/>
      <c r="T50" s="182"/>
    </row>
    <row r="51" spans="1:20" ht="18" hidden="1" customHeight="1">
      <c r="A51" s="300"/>
      <c r="B51" s="301"/>
      <c r="C51" s="302"/>
      <c r="D51" s="23"/>
      <c r="E51" s="22"/>
      <c r="F51" s="21"/>
      <c r="G51" s="20"/>
      <c r="H51" s="20"/>
      <c r="I51" s="20"/>
      <c r="J51" s="20"/>
      <c r="K51" s="20"/>
      <c r="L51" s="20"/>
      <c r="M51" s="20"/>
      <c r="N51" s="20"/>
      <c r="O51" s="20"/>
      <c r="P51" s="20"/>
      <c r="Q51" s="20"/>
      <c r="R51" s="20"/>
      <c r="S51" s="19"/>
      <c r="T51" s="182"/>
    </row>
    <row r="52" spans="1:20" ht="18" customHeight="1">
      <c r="A52" s="277" t="s">
        <v>92</v>
      </c>
      <c r="B52" s="278"/>
      <c r="C52" s="279"/>
      <c r="D52" s="18"/>
      <c r="E52" s="18"/>
      <c r="F52" s="17">
        <f>SUM(F42:F51)</f>
        <v>0.99999999999999989</v>
      </c>
      <c r="G52" s="17">
        <f t="shared" ref="G52:N52" si="1">(G42*$F$42)+(G43*$F$43)+(G44*$F$44)+(G45*$F$45)+(G46*$F$46)+(G48*$F$48)+(G49*$F$49)+(G50*$F$50)+(G51*$F$51)</f>
        <v>0.05</v>
      </c>
      <c r="H52" s="17">
        <f t="shared" si="1"/>
        <v>0.1</v>
      </c>
      <c r="I52" s="17">
        <f t="shared" si="1"/>
        <v>0.1</v>
      </c>
      <c r="J52" s="17">
        <f t="shared" si="1"/>
        <v>0.1</v>
      </c>
      <c r="K52" s="17">
        <f t="shared" si="1"/>
        <v>0.05</v>
      </c>
      <c r="L52" s="17">
        <f t="shared" si="1"/>
        <v>0.1</v>
      </c>
      <c r="M52" s="17">
        <f t="shared" si="1"/>
        <v>0.1</v>
      </c>
      <c r="N52" s="17">
        <f t="shared" si="1"/>
        <v>0.05</v>
      </c>
      <c r="O52" s="17">
        <f>(O42*$F$42)+(O43*$F$43)+(O44*$F$44)+(N45*$F$45)+(O46*$F$46)+(O48*$F$48)+(O49*$F$49)+(O50*$F$50)+(O51*$F$51)</f>
        <v>0.05</v>
      </c>
      <c r="P52" s="17">
        <f>(P42*$F$42)+(P43*$F$43)+(P44*$F$44)+(O45*$F$45)+(P46*$F$46)+(P48*$F$48)+(P49*$F$49)+(P50*$F$50)+(P51*$F$51)+(P47*$F$47)</f>
        <v>0.1</v>
      </c>
      <c r="Q52" s="17">
        <f>(Q42*$F$42)+(Q43*$F$43)+(Q44*$F$44)+(Q45*$F$45)+(Q48*$F$48)+(Q49*$F$49)+(Q50*$F$50)+(Q51*$F$51)+(Q47*$F$47)</f>
        <v>0.15000000000000002</v>
      </c>
      <c r="R52" s="17">
        <f>(R42*$F$42)+(R43*$F$43)+(R44*$F$44)+(R45*$F$45)+(R48*$F$48)+(R49*$F$49)+(R50*$F$50)+(R51*$F$51)</f>
        <v>0.05</v>
      </c>
      <c r="S52" s="16">
        <f>SUM(G52:R52)</f>
        <v>1</v>
      </c>
      <c r="T52" s="182"/>
    </row>
    <row r="53" spans="1:20" ht="18" customHeight="1">
      <c r="A53" s="277" t="s">
        <v>109</v>
      </c>
      <c r="B53" s="278"/>
      <c r="C53" s="279"/>
      <c r="D53" s="18"/>
      <c r="E53" s="18" t="s">
        <v>110</v>
      </c>
      <c r="F53" s="17">
        <f>SUM(F42:F51)</f>
        <v>0.99999999999999989</v>
      </c>
      <c r="G53" s="17">
        <f>G52</f>
        <v>0.05</v>
      </c>
      <c r="H53" s="17">
        <f t="shared" ref="H53:R53" si="2">G53+H52</f>
        <v>0.15000000000000002</v>
      </c>
      <c r="I53" s="17">
        <f t="shared" si="2"/>
        <v>0.25</v>
      </c>
      <c r="J53" s="17">
        <f t="shared" si="2"/>
        <v>0.35</v>
      </c>
      <c r="K53" s="17">
        <f t="shared" si="2"/>
        <v>0.39999999999999997</v>
      </c>
      <c r="L53" s="17">
        <f t="shared" si="2"/>
        <v>0.5</v>
      </c>
      <c r="M53" s="17">
        <f t="shared" si="2"/>
        <v>0.6</v>
      </c>
      <c r="N53" s="17">
        <f t="shared" si="2"/>
        <v>0.65</v>
      </c>
      <c r="O53" s="17">
        <f t="shared" si="2"/>
        <v>0.70000000000000007</v>
      </c>
      <c r="P53" s="17">
        <f t="shared" si="2"/>
        <v>0.8</v>
      </c>
      <c r="Q53" s="17">
        <f t="shared" si="2"/>
        <v>0.95000000000000007</v>
      </c>
      <c r="R53" s="17">
        <f t="shared" si="2"/>
        <v>1</v>
      </c>
      <c r="S53" s="16"/>
    </row>
    <row r="54" spans="1:20" ht="18.75">
      <c r="A54" s="280" t="s">
        <v>111</v>
      </c>
      <c r="B54" s="281"/>
      <c r="S54" s="9"/>
    </row>
    <row r="55" spans="1:20" ht="34.9" customHeight="1">
      <c r="A55" s="282" t="s">
        <v>112</v>
      </c>
      <c r="B55" s="283"/>
      <c r="C55" s="15" t="s">
        <v>113</v>
      </c>
      <c r="D55" s="284" t="s">
        <v>114</v>
      </c>
      <c r="E55" s="285"/>
      <c r="F55" s="284" t="s">
        <v>115</v>
      </c>
      <c r="G55" s="285"/>
      <c r="H55" s="284" t="s">
        <v>116</v>
      </c>
      <c r="I55" s="286"/>
      <c r="J55" s="286"/>
      <c r="K55" s="286"/>
      <c r="L55" s="286"/>
      <c r="M55" s="286"/>
      <c r="N55" s="286"/>
      <c r="O55" s="286"/>
      <c r="P55" s="286"/>
      <c r="Q55" s="286"/>
      <c r="R55" s="286"/>
      <c r="S55" s="285"/>
    </row>
    <row r="56" spans="1:20" ht="18" customHeight="1">
      <c r="A56" s="14" t="s">
        <v>399</v>
      </c>
      <c r="B56" s="13"/>
      <c r="C56" s="12" t="s">
        <v>400</v>
      </c>
      <c r="D56" s="287" t="s">
        <v>119</v>
      </c>
      <c r="E56" s="288"/>
      <c r="F56" s="289" t="s">
        <v>120</v>
      </c>
      <c r="G56" s="290"/>
      <c r="H56" s="287" t="s">
        <v>401</v>
      </c>
      <c r="I56" s="291"/>
      <c r="J56" s="291"/>
      <c r="K56" s="291"/>
      <c r="L56" s="291"/>
      <c r="M56" s="291"/>
      <c r="N56" s="291"/>
      <c r="O56" s="291"/>
      <c r="P56" s="291"/>
      <c r="Q56" s="291"/>
      <c r="R56" s="291"/>
      <c r="S56" s="288"/>
    </row>
    <row r="57" spans="1:20" ht="15.75">
      <c r="A57" s="255"/>
      <c r="B57" s="256"/>
      <c r="C57" s="11"/>
      <c r="D57" s="257"/>
      <c r="E57" s="258"/>
      <c r="F57" s="259"/>
      <c r="G57" s="260"/>
      <c r="H57" s="261"/>
      <c r="I57" s="262"/>
      <c r="J57" s="262"/>
      <c r="K57" s="262"/>
      <c r="L57" s="262"/>
      <c r="M57" s="262"/>
      <c r="N57" s="262"/>
      <c r="O57" s="262"/>
      <c r="P57" s="262"/>
      <c r="Q57" s="262"/>
      <c r="R57" s="262"/>
      <c r="S57" s="263"/>
    </row>
    <row r="58" spans="1:20" ht="18" customHeight="1">
      <c r="A58" s="264" t="s">
        <v>123</v>
      </c>
      <c r="B58" s="265"/>
      <c r="C58" s="10"/>
      <c r="S58" s="9"/>
    </row>
    <row r="59" spans="1:20" ht="18" customHeight="1">
      <c r="A59" s="266" t="s">
        <v>124</v>
      </c>
      <c r="B59" s="267"/>
      <c r="C59" s="8" t="s">
        <v>125</v>
      </c>
      <c r="D59" s="272" t="s">
        <v>126</v>
      </c>
      <c r="E59" s="273"/>
      <c r="F59" s="273"/>
      <c r="G59" s="274"/>
      <c r="H59" s="272" t="s">
        <v>127</v>
      </c>
      <c r="I59" s="275"/>
      <c r="J59" s="275"/>
      <c r="K59" s="275"/>
      <c r="L59" s="275"/>
      <c r="M59" s="275"/>
      <c r="N59" s="275"/>
      <c r="O59" s="275"/>
      <c r="P59" s="275"/>
      <c r="Q59" s="275"/>
      <c r="R59" s="275"/>
      <c r="S59" s="276"/>
    </row>
    <row r="60" spans="1:20" ht="18" customHeight="1">
      <c r="A60" s="268"/>
      <c r="B60" s="269"/>
      <c r="C60" s="5"/>
      <c r="D60" s="244"/>
      <c r="E60" s="245"/>
      <c r="F60" s="245"/>
      <c r="G60" s="246"/>
      <c r="H60" s="244"/>
      <c r="I60" s="245"/>
      <c r="J60" s="245"/>
      <c r="K60" s="245"/>
      <c r="L60" s="245"/>
      <c r="M60" s="245"/>
      <c r="N60" s="245"/>
      <c r="O60" s="245"/>
      <c r="P60" s="245"/>
      <c r="Q60" s="245"/>
      <c r="R60" s="245"/>
      <c r="S60" s="247"/>
    </row>
    <row r="61" spans="1:20" ht="31.9" customHeight="1">
      <c r="A61" s="270"/>
      <c r="B61" s="271"/>
      <c r="C61" s="3"/>
      <c r="D61" s="248"/>
      <c r="E61" s="249"/>
      <c r="F61" s="249"/>
      <c r="G61" s="250"/>
      <c r="H61" s="248"/>
      <c r="I61" s="249"/>
      <c r="J61" s="249"/>
      <c r="K61" s="249"/>
      <c r="L61" s="249"/>
      <c r="M61" s="249"/>
      <c r="N61" s="249"/>
      <c r="O61" s="249"/>
      <c r="P61" s="249"/>
      <c r="Q61" s="249"/>
      <c r="R61" s="249"/>
      <c r="S61" s="251"/>
    </row>
    <row r="62" spans="1:20" ht="28.9" customHeight="1">
      <c r="A62" s="233" t="s">
        <v>132</v>
      </c>
      <c r="B62" s="234"/>
      <c r="C62" s="7" t="s">
        <v>133</v>
      </c>
      <c r="D62" s="6" t="s">
        <v>134</v>
      </c>
      <c r="E62" s="239" t="s">
        <v>135</v>
      </c>
      <c r="F62" s="240"/>
      <c r="G62" s="241"/>
      <c r="H62" s="242" t="s">
        <v>136</v>
      </c>
      <c r="I62" s="242"/>
      <c r="J62" s="242"/>
      <c r="K62" s="242"/>
      <c r="L62" s="242"/>
      <c r="M62" s="242"/>
      <c r="N62" s="242"/>
      <c r="O62" s="242"/>
      <c r="P62" s="242"/>
      <c r="Q62" s="242"/>
      <c r="R62" s="242"/>
      <c r="S62" s="243"/>
    </row>
    <row r="63" spans="1:20" ht="18" customHeight="1">
      <c r="A63" s="235"/>
      <c r="B63" s="236"/>
      <c r="C63" s="5" t="s">
        <v>137</v>
      </c>
      <c r="D63" s="4">
        <v>1</v>
      </c>
      <c r="E63" s="244" t="s">
        <v>119</v>
      </c>
      <c r="F63" s="245"/>
      <c r="G63" s="246"/>
      <c r="H63" s="244" t="s">
        <v>402</v>
      </c>
      <c r="I63" s="245"/>
      <c r="J63" s="245"/>
      <c r="K63" s="245"/>
      <c r="L63" s="245"/>
      <c r="M63" s="245"/>
      <c r="N63" s="245"/>
      <c r="O63" s="245"/>
      <c r="P63" s="245"/>
      <c r="Q63" s="245"/>
      <c r="R63" s="245"/>
      <c r="S63" s="247"/>
    </row>
    <row r="64" spans="1:20" ht="18" customHeight="1">
      <c r="A64" s="237"/>
      <c r="B64" s="238"/>
      <c r="C64" s="3" t="s">
        <v>139</v>
      </c>
      <c r="D64" s="2">
        <v>6</v>
      </c>
      <c r="E64" s="248" t="s">
        <v>119</v>
      </c>
      <c r="F64" s="249"/>
      <c r="G64" s="250"/>
      <c r="H64" s="248" t="s">
        <v>402</v>
      </c>
      <c r="I64" s="249"/>
      <c r="J64" s="249"/>
      <c r="K64" s="249"/>
      <c r="L64" s="249"/>
      <c r="M64" s="249"/>
      <c r="N64" s="249"/>
      <c r="O64" s="249"/>
      <c r="P64" s="249"/>
      <c r="Q64" s="249"/>
      <c r="R64" s="249"/>
      <c r="S64" s="251"/>
    </row>
  </sheetData>
  <mergeCells count="142">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B12:S12"/>
    <mergeCell ref="B13:S13"/>
    <mergeCell ref="C14:S14"/>
    <mergeCell ref="A15:A17"/>
    <mergeCell ref="B15:S15"/>
    <mergeCell ref="A18:A20"/>
    <mergeCell ref="G18:I20"/>
    <mergeCell ref="G21:J21"/>
    <mergeCell ref="K21:N21"/>
    <mergeCell ref="O21:S21"/>
    <mergeCell ref="A22:F22"/>
    <mergeCell ref="G22:J22"/>
    <mergeCell ref="K22:N22"/>
    <mergeCell ref="O22:S22"/>
    <mergeCell ref="A23:F23"/>
    <mergeCell ref="G23:J23"/>
    <mergeCell ref="K23:N23"/>
    <mergeCell ref="O23:S23"/>
    <mergeCell ref="A24:F24"/>
    <mergeCell ref="G24:J24"/>
    <mergeCell ref="K24:N24"/>
    <mergeCell ref="O24:S24"/>
    <mergeCell ref="A25:F25"/>
    <mergeCell ref="G25:J25"/>
    <mergeCell ref="K25:N25"/>
    <mergeCell ref="O25:S25"/>
    <mergeCell ref="A27:B27"/>
    <mergeCell ref="C27:D27"/>
    <mergeCell ref="E27:F27"/>
    <mergeCell ref="G27:J27"/>
    <mergeCell ref="K27:N27"/>
    <mergeCell ref="O27:S27"/>
    <mergeCell ref="A28:B30"/>
    <mergeCell ref="C28:D28"/>
    <mergeCell ref="E28:F28"/>
    <mergeCell ref="G28:J30"/>
    <mergeCell ref="K28:N28"/>
    <mergeCell ref="O28:S28"/>
    <mergeCell ref="C29:D29"/>
    <mergeCell ref="E29:F29"/>
    <mergeCell ref="K29:N29"/>
    <mergeCell ref="O29:S29"/>
    <mergeCell ref="C30:D30"/>
    <mergeCell ref="E30:F30"/>
    <mergeCell ref="K30:N30"/>
    <mergeCell ref="O30:S30"/>
    <mergeCell ref="A32:B32"/>
    <mergeCell ref="C32:D32"/>
    <mergeCell ref="E32:F32"/>
    <mergeCell ref="G32:J32"/>
    <mergeCell ref="K32:N32"/>
    <mergeCell ref="O32:S32"/>
    <mergeCell ref="A33:B35"/>
    <mergeCell ref="C33:D33"/>
    <mergeCell ref="E33:F33"/>
    <mergeCell ref="G33:J35"/>
    <mergeCell ref="K33:N33"/>
    <mergeCell ref="O33:S33"/>
    <mergeCell ref="C34:D34"/>
    <mergeCell ref="E34:F34"/>
    <mergeCell ref="K34:N34"/>
    <mergeCell ref="O34:S34"/>
    <mergeCell ref="C35:D35"/>
    <mergeCell ref="E35:F35"/>
    <mergeCell ref="K35:N35"/>
    <mergeCell ref="O35:S35"/>
    <mergeCell ref="A36:B36"/>
    <mergeCell ref="A37:B38"/>
    <mergeCell ref="C37:E37"/>
    <mergeCell ref="F37:G38"/>
    <mergeCell ref="H37:S37"/>
    <mergeCell ref="C38:E38"/>
    <mergeCell ref="H38:S38"/>
    <mergeCell ref="A39:B39"/>
    <mergeCell ref="A40:C41"/>
    <mergeCell ref="D40:D41"/>
    <mergeCell ref="E40:E41"/>
    <mergeCell ref="F40:F41"/>
    <mergeCell ref="G40:S40"/>
    <mergeCell ref="D55:E55"/>
    <mergeCell ref="F55:G55"/>
    <mergeCell ref="H55:S55"/>
    <mergeCell ref="D56:E56"/>
    <mergeCell ref="F56:G56"/>
    <mergeCell ref="H56:S56"/>
    <mergeCell ref="A42:C42"/>
    <mergeCell ref="A43:C43"/>
    <mergeCell ref="A44:C44"/>
    <mergeCell ref="A45:C45"/>
    <mergeCell ref="A46:C46"/>
    <mergeCell ref="A48:C48"/>
    <mergeCell ref="A49:C49"/>
    <mergeCell ref="A50:C50"/>
    <mergeCell ref="A51:C51"/>
    <mergeCell ref="A62:B64"/>
    <mergeCell ref="E62:G62"/>
    <mergeCell ref="H62:S62"/>
    <mergeCell ref="E63:G63"/>
    <mergeCell ref="H63:S63"/>
    <mergeCell ref="E64:G64"/>
    <mergeCell ref="H64:S64"/>
    <mergeCell ref="T40:T42"/>
    <mergeCell ref="A57:B57"/>
    <mergeCell ref="D57:E57"/>
    <mergeCell ref="F57:G57"/>
    <mergeCell ref="H57:S57"/>
    <mergeCell ref="A58:B58"/>
    <mergeCell ref="A59:B61"/>
    <mergeCell ref="D59:G59"/>
    <mergeCell ref="H59:S59"/>
    <mergeCell ref="D60:G60"/>
    <mergeCell ref="H60:S60"/>
    <mergeCell ref="D61:G61"/>
    <mergeCell ref="H61:S61"/>
    <mergeCell ref="A52:C52"/>
    <mergeCell ref="A53:C53"/>
    <mergeCell ref="A54:B54"/>
    <mergeCell ref="A55:B55"/>
  </mergeCells>
  <printOptions horizontalCentered="1"/>
  <pageMargins left="0.39370078740157483" right="0" top="0.74803149606299213" bottom="0.74803149606299213" header="0.31496062992125984" footer="0.31496062992125984"/>
  <pageSetup paperSize="9" scale="48" fitToWidth="0" fitToHeight="0" orientation="portrait"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8"/>
  <sheetViews>
    <sheetView showGridLines="0" showWhiteSpace="0" view="pageBreakPreview" zoomScale="115" zoomScaleNormal="100" zoomScaleSheetLayoutView="115" zoomScalePageLayoutView="85" workbookViewId="0">
      <selection activeCell="F2" sqref="F2:J4"/>
    </sheetView>
  </sheetViews>
  <sheetFormatPr defaultColWidth="8.625" defaultRowHeight="18" customHeight="1"/>
  <cols>
    <col min="1" max="1" width="19.625" style="1" customWidth="1"/>
    <col min="2" max="2" width="3.125" style="1" customWidth="1"/>
    <col min="3" max="3" width="21.75" style="1" customWidth="1"/>
    <col min="4" max="4" width="20.375" style="1" customWidth="1"/>
    <col min="5" max="5" width="10.625" style="1" bestFit="1" customWidth="1"/>
    <col min="6" max="6" width="6.125" style="1" customWidth="1"/>
    <col min="7" max="18" width="5.25" style="1" customWidth="1"/>
    <col min="19" max="19" width="6.375" style="1" customWidth="1"/>
    <col min="20" max="20" width="37.125" style="1" customWidth="1"/>
    <col min="21"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403</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199</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424" t="s">
        <v>404</v>
      </c>
      <c r="C10" s="425"/>
      <c r="D10" s="425"/>
      <c r="E10" s="425"/>
      <c r="F10" s="586"/>
      <c r="G10" s="586"/>
      <c r="H10" s="425"/>
      <c r="I10" s="425"/>
      <c r="J10" s="425"/>
      <c r="K10" s="425"/>
      <c r="L10" s="425"/>
      <c r="M10" s="425"/>
      <c r="N10" s="425"/>
      <c r="O10" s="425"/>
      <c r="P10" s="425"/>
      <c r="Q10" s="425"/>
      <c r="R10" s="425"/>
      <c r="S10" s="426"/>
    </row>
    <row r="11" spans="1:19" ht="18" customHeight="1">
      <c r="A11" s="85" t="s">
        <v>13</v>
      </c>
      <c r="B11" s="424" t="s">
        <v>405</v>
      </c>
      <c r="C11" s="425"/>
      <c r="D11" s="425"/>
      <c r="E11" s="425"/>
      <c r="F11" s="425"/>
      <c r="G11" s="425"/>
      <c r="H11" s="425"/>
      <c r="I11" s="425"/>
      <c r="J11" s="425"/>
      <c r="K11" s="425"/>
      <c r="L11" s="425"/>
      <c r="M11" s="425"/>
      <c r="N11" s="425"/>
      <c r="O11" s="425"/>
      <c r="P11" s="425"/>
      <c r="Q11" s="425"/>
      <c r="R11" s="425"/>
      <c r="S11" s="426"/>
    </row>
    <row r="12" spans="1:19" ht="18" customHeight="1">
      <c r="A12" s="448" t="s">
        <v>15</v>
      </c>
      <c r="B12" s="516" t="s">
        <v>406</v>
      </c>
      <c r="C12" s="428"/>
      <c r="D12" s="428"/>
      <c r="E12" s="428"/>
      <c r="F12" s="428"/>
      <c r="G12" s="428"/>
      <c r="H12" s="428"/>
      <c r="I12" s="428"/>
      <c r="J12" s="428"/>
      <c r="K12" s="428"/>
      <c r="L12" s="428"/>
      <c r="M12" s="428"/>
      <c r="N12" s="428"/>
      <c r="O12" s="428"/>
      <c r="P12" s="428"/>
      <c r="Q12" s="428"/>
      <c r="R12" s="428"/>
      <c r="S12" s="429"/>
    </row>
    <row r="13" spans="1:19" ht="18" customHeight="1">
      <c r="A13" s="515"/>
      <c r="B13" s="517"/>
      <c r="C13" s="518"/>
      <c r="D13" s="518"/>
      <c r="E13" s="518"/>
      <c r="F13" s="518"/>
      <c r="G13" s="518"/>
      <c r="H13" s="518"/>
      <c r="I13" s="518"/>
      <c r="J13" s="518"/>
      <c r="K13" s="518"/>
      <c r="L13" s="518"/>
      <c r="M13" s="518"/>
      <c r="N13" s="518"/>
      <c r="O13" s="518"/>
      <c r="P13" s="518"/>
      <c r="Q13" s="518"/>
      <c r="R13" s="518"/>
      <c r="S13" s="519"/>
    </row>
    <row r="14" spans="1:19" ht="18" customHeight="1">
      <c r="A14" s="85" t="s">
        <v>17</v>
      </c>
      <c r="B14" s="421" t="s">
        <v>407</v>
      </c>
      <c r="C14" s="421"/>
      <c r="D14" s="421"/>
      <c r="E14" s="421"/>
      <c r="F14" s="421"/>
      <c r="G14" s="421"/>
      <c r="H14" s="421"/>
      <c r="I14" s="421"/>
      <c r="J14" s="421"/>
      <c r="K14" s="421"/>
      <c r="L14" s="421"/>
      <c r="M14" s="421"/>
      <c r="N14" s="421"/>
      <c r="O14" s="421"/>
      <c r="P14" s="421"/>
      <c r="Q14" s="421"/>
      <c r="R14" s="421"/>
      <c r="S14" s="423"/>
    </row>
    <row r="15" spans="1:19" ht="18" customHeight="1">
      <c r="A15" s="50" t="s">
        <v>19</v>
      </c>
      <c r="B15" s="44"/>
      <c r="C15" s="370"/>
      <c r="D15" s="370"/>
      <c r="E15" s="370"/>
      <c r="F15" s="370"/>
      <c r="G15" s="370"/>
      <c r="H15" s="370"/>
      <c r="I15" s="370"/>
      <c r="J15" s="370"/>
      <c r="K15" s="370"/>
      <c r="L15" s="370"/>
      <c r="M15" s="370"/>
      <c r="N15" s="370"/>
      <c r="O15" s="370"/>
      <c r="P15" s="370"/>
      <c r="Q15" s="370"/>
      <c r="R15" s="370"/>
      <c r="S15" s="520"/>
    </row>
    <row r="16" spans="1:19" ht="18" customHeight="1">
      <c r="A16" s="433" t="s">
        <v>20</v>
      </c>
      <c r="B16" s="521" t="s">
        <v>408</v>
      </c>
      <c r="C16" s="522"/>
      <c r="D16" s="522"/>
      <c r="E16" s="522"/>
      <c r="F16" s="522"/>
      <c r="G16" s="522"/>
      <c r="H16" s="522"/>
      <c r="I16" s="522"/>
      <c r="J16" s="522"/>
      <c r="K16" s="522"/>
      <c r="L16" s="522"/>
      <c r="M16" s="522"/>
      <c r="N16" s="522"/>
      <c r="O16" s="522"/>
      <c r="P16" s="522"/>
      <c r="Q16" s="522"/>
      <c r="R16" s="522"/>
      <c r="S16" s="523"/>
    </row>
    <row r="17" spans="1:19" ht="18" customHeight="1">
      <c r="A17" s="434"/>
      <c r="B17" s="524" t="s">
        <v>409</v>
      </c>
      <c r="C17" s="525"/>
      <c r="D17" s="525"/>
      <c r="E17" s="525"/>
      <c r="F17" s="525"/>
      <c r="G17" s="525"/>
      <c r="H17" s="525"/>
      <c r="I17" s="525"/>
      <c r="J17" s="525"/>
      <c r="K17" s="525"/>
      <c r="L17" s="525"/>
      <c r="M17" s="525"/>
      <c r="N17" s="525"/>
      <c r="O17" s="525"/>
      <c r="P17" s="525"/>
      <c r="Q17" s="525"/>
      <c r="R17" s="525"/>
      <c r="S17" s="526"/>
    </row>
    <row r="18" spans="1:19" ht="18" customHeight="1">
      <c r="A18" s="434"/>
      <c r="B18" s="641" t="s">
        <v>410</v>
      </c>
      <c r="C18" s="589"/>
      <c r="D18" s="589"/>
      <c r="E18" s="589"/>
      <c r="F18" s="589"/>
      <c r="G18" s="589"/>
      <c r="H18" s="589"/>
      <c r="I18" s="589"/>
      <c r="J18" s="589"/>
      <c r="K18" s="589"/>
      <c r="L18" s="589"/>
      <c r="M18" s="589"/>
      <c r="N18" s="589"/>
      <c r="O18" s="589"/>
      <c r="P18" s="589"/>
      <c r="Q18" s="589"/>
      <c r="R18" s="589"/>
      <c r="S18" s="590"/>
    </row>
    <row r="19" spans="1:19" ht="18" customHeight="1">
      <c r="A19" s="435"/>
      <c r="B19" s="641"/>
      <c r="C19" s="589"/>
      <c r="D19" s="589"/>
      <c r="E19" s="589"/>
      <c r="F19" s="589"/>
      <c r="G19" s="589"/>
      <c r="H19" s="589"/>
      <c r="I19" s="589"/>
      <c r="J19" s="589"/>
      <c r="K19" s="589"/>
      <c r="L19" s="589"/>
      <c r="M19" s="589"/>
      <c r="N19" s="589"/>
      <c r="O19" s="589"/>
      <c r="P19" s="589"/>
      <c r="Q19" s="589"/>
      <c r="R19" s="589"/>
      <c r="S19" s="590"/>
    </row>
    <row r="20" spans="1:19" ht="18" customHeight="1">
      <c r="A20" s="440" t="s">
        <v>28</v>
      </c>
      <c r="B20" s="499" t="s">
        <v>411</v>
      </c>
      <c r="C20" s="500"/>
      <c r="D20" s="500"/>
      <c r="E20" s="500"/>
      <c r="F20" s="501"/>
      <c r="G20" s="441" t="s">
        <v>30</v>
      </c>
      <c r="H20" s="441"/>
      <c r="I20" s="442"/>
      <c r="J20" s="500" t="s">
        <v>412</v>
      </c>
      <c r="K20" s="500"/>
      <c r="L20" s="500"/>
      <c r="M20" s="500"/>
      <c r="N20" s="500"/>
      <c r="O20" s="500"/>
      <c r="P20" s="500"/>
      <c r="Q20" s="500"/>
      <c r="R20" s="500"/>
      <c r="S20" s="502"/>
    </row>
    <row r="21" spans="1:19" ht="18" customHeight="1">
      <c r="A21" s="440"/>
      <c r="B21" s="607" t="s">
        <v>413</v>
      </c>
      <c r="C21" s="581"/>
      <c r="D21" s="581"/>
      <c r="E21" s="581"/>
      <c r="F21" s="608"/>
      <c r="G21" s="443"/>
      <c r="H21" s="443"/>
      <c r="I21" s="444"/>
      <c r="J21" s="503" t="s">
        <v>414</v>
      </c>
      <c r="K21" s="503"/>
      <c r="L21" s="503"/>
      <c r="M21" s="503"/>
      <c r="N21" s="503"/>
      <c r="O21" s="503"/>
      <c r="P21" s="503"/>
      <c r="Q21" s="503"/>
      <c r="R21" s="503"/>
      <c r="S21" s="504"/>
    </row>
    <row r="22" spans="1:19" ht="18" customHeight="1">
      <c r="A22" s="440"/>
      <c r="B22" s="607" t="s">
        <v>415</v>
      </c>
      <c r="C22" s="581"/>
      <c r="D22" s="581"/>
      <c r="E22" s="581"/>
      <c r="F22" s="608"/>
      <c r="G22" s="443"/>
      <c r="H22" s="443"/>
      <c r="I22" s="444"/>
      <c r="J22" s="503" t="s">
        <v>416</v>
      </c>
      <c r="K22" s="503"/>
      <c r="L22" s="503"/>
      <c r="M22" s="503"/>
      <c r="N22" s="503"/>
      <c r="O22" s="503"/>
      <c r="P22" s="503"/>
      <c r="Q22" s="503"/>
      <c r="R22" s="503"/>
      <c r="S22" s="504"/>
    </row>
    <row r="23" spans="1:19" ht="18" hidden="1" customHeight="1">
      <c r="A23" s="440"/>
      <c r="B23" s="484"/>
      <c r="C23" s="639"/>
      <c r="D23" s="639"/>
      <c r="E23" s="639"/>
      <c r="F23" s="640"/>
      <c r="G23" s="443"/>
      <c r="H23" s="443"/>
      <c r="I23" s="444"/>
      <c r="J23" s="503"/>
      <c r="K23" s="503"/>
      <c r="L23" s="503"/>
      <c r="M23" s="503"/>
      <c r="N23" s="503"/>
      <c r="O23" s="503"/>
      <c r="P23" s="503"/>
      <c r="Q23" s="503"/>
      <c r="R23" s="503"/>
      <c r="S23" s="504"/>
    </row>
    <row r="24" spans="1:19" ht="18" hidden="1" customHeight="1">
      <c r="A24" s="440"/>
      <c r="B24" s="508"/>
      <c r="C24" s="509"/>
      <c r="D24" s="509"/>
      <c r="E24" s="509"/>
      <c r="F24" s="510"/>
      <c r="G24" s="443"/>
      <c r="H24" s="443"/>
      <c r="I24" s="444"/>
      <c r="J24" s="511"/>
      <c r="K24" s="511"/>
      <c r="L24" s="511"/>
      <c r="M24" s="511"/>
      <c r="N24" s="511"/>
      <c r="O24" s="511"/>
      <c r="P24" s="511"/>
      <c r="Q24" s="511"/>
      <c r="R24" s="511"/>
      <c r="S24" s="512"/>
    </row>
    <row r="25" spans="1:19" ht="18" customHeight="1">
      <c r="A25" s="95" t="s">
        <v>39</v>
      </c>
      <c r="B25" s="55"/>
      <c r="C25" s="55"/>
      <c r="D25" s="54"/>
      <c r="E25" s="54"/>
      <c r="F25" s="54"/>
      <c r="G25" s="331" t="s">
        <v>40</v>
      </c>
      <c r="H25" s="331"/>
      <c r="I25" s="331"/>
      <c r="J25" s="331"/>
      <c r="K25" s="331" t="s">
        <v>41</v>
      </c>
      <c r="L25" s="331"/>
      <c r="M25" s="331"/>
      <c r="N25" s="331"/>
      <c r="O25" s="331" t="s">
        <v>42</v>
      </c>
      <c r="P25" s="331"/>
      <c r="Q25" s="331"/>
      <c r="R25" s="331"/>
      <c r="S25" s="331"/>
    </row>
    <row r="26" spans="1:19" ht="18" customHeight="1">
      <c r="A26" s="408" t="s">
        <v>43</v>
      </c>
      <c r="B26" s="409"/>
      <c r="C26" s="409"/>
      <c r="D26" s="409"/>
      <c r="E26" s="409"/>
      <c r="F26" s="410"/>
      <c r="G26" s="411">
        <v>1500000</v>
      </c>
      <c r="H26" s="411"/>
      <c r="I26" s="411"/>
      <c r="J26" s="411"/>
      <c r="K26" s="411">
        <v>0</v>
      </c>
      <c r="L26" s="411"/>
      <c r="M26" s="411"/>
      <c r="N26" s="411"/>
      <c r="O26" s="412">
        <f>G26+K26</f>
        <v>1500000</v>
      </c>
      <c r="P26" s="412"/>
      <c r="Q26" s="412"/>
      <c r="R26" s="412"/>
      <c r="S26" s="413"/>
    </row>
    <row r="27" spans="1:19" ht="18" customHeight="1">
      <c r="A27" s="414"/>
      <c r="B27" s="415"/>
      <c r="C27" s="415"/>
      <c r="D27" s="415"/>
      <c r="E27" s="415"/>
      <c r="F27" s="416"/>
      <c r="G27" s="417">
        <v>0</v>
      </c>
      <c r="H27" s="417"/>
      <c r="I27" s="417"/>
      <c r="J27" s="417"/>
      <c r="K27" s="417">
        <v>0</v>
      </c>
      <c r="L27" s="417"/>
      <c r="M27" s="417"/>
      <c r="N27" s="418"/>
      <c r="O27" s="419">
        <f>G27+K27</f>
        <v>0</v>
      </c>
      <c r="P27" s="419"/>
      <c r="Q27" s="419"/>
      <c r="R27" s="419"/>
      <c r="S27" s="420"/>
    </row>
    <row r="28" spans="1:19" ht="18" customHeight="1">
      <c r="A28" s="391"/>
      <c r="B28" s="392"/>
      <c r="C28" s="392"/>
      <c r="D28" s="392"/>
      <c r="E28" s="392"/>
      <c r="F28" s="362"/>
      <c r="G28" s="393">
        <v>0</v>
      </c>
      <c r="H28" s="393"/>
      <c r="I28" s="393"/>
      <c r="J28" s="393"/>
      <c r="K28" s="393">
        <v>0</v>
      </c>
      <c r="L28" s="393"/>
      <c r="M28" s="393"/>
      <c r="N28" s="394"/>
      <c r="O28" s="395">
        <f>G28+K28</f>
        <v>0</v>
      </c>
      <c r="P28" s="395"/>
      <c r="Q28" s="395"/>
      <c r="R28" s="395"/>
      <c r="S28" s="396"/>
    </row>
    <row r="29" spans="1:19" ht="18" customHeight="1" thickBot="1">
      <c r="A29" s="397" t="s">
        <v>44</v>
      </c>
      <c r="B29" s="398"/>
      <c r="C29" s="398"/>
      <c r="D29" s="398"/>
      <c r="E29" s="398"/>
      <c r="F29" s="399"/>
      <c r="G29" s="400">
        <f>SUM(G26:J28)</f>
        <v>1500000</v>
      </c>
      <c r="H29" s="400"/>
      <c r="I29" s="400"/>
      <c r="J29" s="400"/>
      <c r="K29" s="401">
        <f>SUM(K26:N28)</f>
        <v>0</v>
      </c>
      <c r="L29" s="401"/>
      <c r="M29" s="401"/>
      <c r="N29" s="401"/>
      <c r="O29" s="401">
        <f>SUM(O26:S28)</f>
        <v>1500000</v>
      </c>
      <c r="P29" s="401"/>
      <c r="Q29" s="401"/>
      <c r="R29" s="401"/>
      <c r="S29" s="402"/>
    </row>
    <row r="30" spans="1:19" ht="18" customHeight="1" thickTop="1">
      <c r="A30" s="53"/>
      <c r="B30" s="52"/>
      <c r="C30" s="52"/>
      <c r="D30" s="52"/>
      <c r="E30" s="52"/>
      <c r="F30" s="52"/>
      <c r="G30" s="52"/>
      <c r="H30" s="52"/>
      <c r="I30" s="52"/>
      <c r="J30" s="52"/>
      <c r="K30" s="52"/>
      <c r="L30" s="52"/>
      <c r="M30" s="52"/>
      <c r="N30" s="52"/>
      <c r="O30" s="52"/>
      <c r="P30" s="52"/>
      <c r="Q30" s="52"/>
      <c r="R30" s="52"/>
      <c r="S30" s="51"/>
    </row>
    <row r="31" spans="1:19" ht="18" customHeight="1">
      <c r="A31" s="277" t="s">
        <v>45</v>
      </c>
      <c r="B31" s="279"/>
      <c r="C31" s="403" t="s">
        <v>46</v>
      </c>
      <c r="D31" s="404"/>
      <c r="E31" s="403" t="s">
        <v>47</v>
      </c>
      <c r="F31" s="404"/>
      <c r="G31" s="406" t="s">
        <v>45</v>
      </c>
      <c r="H31" s="404"/>
      <c r="I31" s="404"/>
      <c r="J31" s="404"/>
      <c r="K31" s="404" t="s">
        <v>46</v>
      </c>
      <c r="L31" s="404"/>
      <c r="M31" s="404"/>
      <c r="N31" s="404"/>
      <c r="O31" s="404" t="s">
        <v>47</v>
      </c>
      <c r="P31" s="404"/>
      <c r="Q31" s="404"/>
      <c r="R31" s="404"/>
      <c r="S31" s="407"/>
    </row>
    <row r="32" spans="1:19" ht="18" customHeight="1">
      <c r="A32" s="305" t="s">
        <v>48</v>
      </c>
      <c r="B32" s="306"/>
      <c r="C32" s="367" t="s">
        <v>417</v>
      </c>
      <c r="D32" s="367"/>
      <c r="E32" s="475" t="s">
        <v>418</v>
      </c>
      <c r="F32" s="476"/>
      <c r="G32" s="370" t="s">
        <v>51</v>
      </c>
      <c r="H32" s="370"/>
      <c r="I32" s="370"/>
      <c r="J32" s="370"/>
      <c r="K32" s="348" t="s">
        <v>52</v>
      </c>
      <c r="L32" s="349"/>
      <c r="M32" s="349"/>
      <c r="N32" s="349"/>
      <c r="O32" s="373" t="s">
        <v>53</v>
      </c>
      <c r="P32" s="374"/>
      <c r="Q32" s="374"/>
      <c r="R32" s="374"/>
      <c r="S32" s="375"/>
    </row>
    <row r="33" spans="1:20" ht="18" customHeight="1">
      <c r="A33" s="364"/>
      <c r="B33" s="365"/>
      <c r="C33" s="484"/>
      <c r="D33" s="484"/>
      <c r="E33" s="485"/>
      <c r="F33" s="486"/>
      <c r="G33" s="370"/>
      <c r="H33" s="370"/>
      <c r="I33" s="370"/>
      <c r="J33" s="370"/>
      <c r="K33" s="341"/>
      <c r="L33" s="342"/>
      <c r="M33" s="342"/>
      <c r="N33" s="487"/>
      <c r="O33" s="602"/>
      <c r="P33" s="603"/>
      <c r="Q33" s="603"/>
      <c r="R33" s="603"/>
      <c r="S33" s="604"/>
    </row>
    <row r="34" spans="1:20" ht="18" customHeight="1">
      <c r="A34" s="307"/>
      <c r="B34" s="308"/>
      <c r="C34" s="491"/>
      <c r="D34" s="492"/>
      <c r="E34" s="493"/>
      <c r="F34" s="494"/>
      <c r="G34" s="477"/>
      <c r="H34" s="371"/>
      <c r="I34" s="371"/>
      <c r="J34" s="372"/>
      <c r="K34" s="495"/>
      <c r="L34" s="496"/>
      <c r="M34" s="496"/>
      <c r="N34" s="496"/>
      <c r="O34" s="497"/>
      <c r="P34" s="497"/>
      <c r="Q34" s="497"/>
      <c r="R34" s="497"/>
      <c r="S34" s="498"/>
    </row>
    <row r="35" spans="1:20" ht="18" customHeight="1">
      <c r="A35" s="50" t="s">
        <v>60</v>
      </c>
      <c r="B35" s="49"/>
      <c r="C35" s="44"/>
      <c r="D35" s="44"/>
      <c r="E35" s="44"/>
      <c r="F35" s="44"/>
      <c r="G35" s="44"/>
      <c r="H35" s="44"/>
      <c r="I35" s="44"/>
      <c r="J35" s="44"/>
      <c r="K35" s="44"/>
      <c r="L35" s="44"/>
      <c r="M35" s="44"/>
      <c r="N35" s="44"/>
      <c r="O35" s="44"/>
      <c r="P35" s="44"/>
      <c r="Q35" s="44"/>
      <c r="R35" s="44"/>
      <c r="S35" s="9"/>
    </row>
    <row r="36" spans="1:20" ht="18" customHeight="1">
      <c r="A36" s="277" t="s">
        <v>45</v>
      </c>
      <c r="B36" s="279"/>
      <c r="C36" s="331" t="s">
        <v>46</v>
      </c>
      <c r="D36" s="331"/>
      <c r="E36" s="331" t="s">
        <v>47</v>
      </c>
      <c r="F36" s="331"/>
      <c r="G36" s="332" t="s">
        <v>45</v>
      </c>
      <c r="H36" s="333"/>
      <c r="I36" s="333"/>
      <c r="J36" s="333"/>
      <c r="K36" s="333" t="s">
        <v>46</v>
      </c>
      <c r="L36" s="333"/>
      <c r="M36" s="333"/>
      <c r="N36" s="333"/>
      <c r="O36" s="331" t="s">
        <v>47</v>
      </c>
      <c r="P36" s="331"/>
      <c r="Q36" s="331"/>
      <c r="R36" s="331"/>
      <c r="S36" s="334"/>
    </row>
    <row r="37" spans="1:20" ht="18" customHeight="1">
      <c r="A37" s="335" t="s">
        <v>61</v>
      </c>
      <c r="B37" s="336"/>
      <c r="C37" s="367" t="s">
        <v>419</v>
      </c>
      <c r="D37" s="367"/>
      <c r="E37" s="475" t="s">
        <v>418</v>
      </c>
      <c r="F37" s="476"/>
      <c r="G37" s="345" t="s">
        <v>64</v>
      </c>
      <c r="H37" s="345"/>
      <c r="I37" s="345"/>
      <c r="J37" s="345"/>
      <c r="K37" s="348" t="s">
        <v>52</v>
      </c>
      <c r="L37" s="349"/>
      <c r="M37" s="349"/>
      <c r="N37" s="349"/>
      <c r="O37" s="373" t="s">
        <v>53</v>
      </c>
      <c r="P37" s="374"/>
      <c r="Q37" s="374"/>
      <c r="R37" s="374"/>
      <c r="S37" s="375"/>
    </row>
    <row r="38" spans="1:20" ht="18" customHeight="1">
      <c r="A38" s="337"/>
      <c r="B38" s="338"/>
      <c r="C38" s="341"/>
      <c r="D38" s="342"/>
      <c r="E38" s="355"/>
      <c r="F38" s="356"/>
      <c r="G38" s="346"/>
      <c r="H38" s="346"/>
      <c r="I38" s="346"/>
      <c r="J38" s="346"/>
      <c r="K38" s="357"/>
      <c r="L38" s="358"/>
      <c r="M38" s="358"/>
      <c r="N38" s="359"/>
      <c r="O38" s="357"/>
      <c r="P38" s="358"/>
      <c r="Q38" s="358"/>
      <c r="R38" s="358"/>
      <c r="S38" s="360"/>
    </row>
    <row r="39" spans="1:20" ht="18" customHeight="1">
      <c r="A39" s="339"/>
      <c r="B39" s="340"/>
      <c r="C39" s="347"/>
      <c r="D39" s="314"/>
      <c r="E39" s="361"/>
      <c r="F39" s="362"/>
      <c r="G39" s="313"/>
      <c r="H39" s="347"/>
      <c r="I39" s="347"/>
      <c r="J39" s="314"/>
      <c r="K39" s="317"/>
      <c r="L39" s="318"/>
      <c r="M39" s="318"/>
      <c r="N39" s="318"/>
      <c r="O39" s="318"/>
      <c r="P39" s="317"/>
      <c r="Q39" s="317"/>
      <c r="R39" s="317"/>
      <c r="S39" s="363"/>
    </row>
    <row r="40" spans="1:20" ht="18" customHeight="1">
      <c r="A40" s="320" t="s">
        <v>66</v>
      </c>
      <c r="B40" s="304"/>
      <c r="C40" s="91"/>
      <c r="E40" s="106"/>
      <c r="F40" s="106"/>
      <c r="G40" s="106"/>
      <c r="H40" s="106"/>
      <c r="I40" s="106"/>
      <c r="J40" s="106"/>
      <c r="K40" s="106"/>
      <c r="L40" s="106"/>
      <c r="M40" s="106"/>
      <c r="N40" s="106"/>
      <c r="O40" s="106"/>
      <c r="P40" s="106"/>
      <c r="Q40" s="106"/>
      <c r="R40" s="106"/>
      <c r="S40" s="9"/>
    </row>
    <row r="41" spans="1:20" ht="18" customHeight="1">
      <c r="A41" s="305" t="s">
        <v>67</v>
      </c>
      <c r="B41" s="306"/>
      <c r="C41" s="309" t="s">
        <v>420</v>
      </c>
      <c r="D41" s="309"/>
      <c r="E41" s="310"/>
      <c r="F41" s="467" t="s">
        <v>69</v>
      </c>
      <c r="G41" s="336"/>
      <c r="H41" s="469" t="s">
        <v>421</v>
      </c>
      <c r="I41" s="315"/>
      <c r="J41" s="315"/>
      <c r="K41" s="315"/>
      <c r="L41" s="315"/>
      <c r="M41" s="315"/>
      <c r="N41" s="315"/>
      <c r="O41" s="315"/>
      <c r="P41" s="315"/>
      <c r="Q41" s="315"/>
      <c r="R41" s="315"/>
      <c r="S41" s="316"/>
    </row>
    <row r="42" spans="1:20" ht="18" customHeight="1">
      <c r="A42" s="307"/>
      <c r="B42" s="308"/>
      <c r="C42" s="385"/>
      <c r="D42" s="386"/>
      <c r="E42" s="386"/>
      <c r="F42" s="468"/>
      <c r="G42" s="340"/>
      <c r="H42" s="385"/>
      <c r="I42" s="386"/>
      <c r="J42" s="386"/>
      <c r="K42" s="386"/>
      <c r="L42" s="386"/>
      <c r="M42" s="386"/>
      <c r="N42" s="386"/>
      <c r="O42" s="386"/>
      <c r="P42" s="386"/>
      <c r="Q42" s="386"/>
      <c r="R42" s="386"/>
      <c r="S42" s="470"/>
    </row>
    <row r="43" spans="1:20" ht="18" customHeight="1">
      <c r="A43" s="320" t="s">
        <v>73</v>
      </c>
      <c r="B43" s="304"/>
      <c r="C43" s="44"/>
      <c r="S43" s="9"/>
    </row>
    <row r="44" spans="1:20" ht="18" customHeight="1">
      <c r="A44" s="572" t="s">
        <v>74</v>
      </c>
      <c r="B44" s="635"/>
      <c r="C44" s="332"/>
      <c r="D44" s="328" t="s">
        <v>75</v>
      </c>
      <c r="E44" s="328" t="s">
        <v>76</v>
      </c>
      <c r="F44" s="331" t="s">
        <v>77</v>
      </c>
      <c r="G44" s="330" t="s">
        <v>78</v>
      </c>
      <c r="H44" s="330"/>
      <c r="I44" s="330"/>
      <c r="J44" s="330"/>
      <c r="K44" s="330"/>
      <c r="L44" s="330"/>
      <c r="M44" s="330"/>
      <c r="N44" s="330"/>
      <c r="O44" s="330"/>
      <c r="P44" s="330"/>
      <c r="Q44" s="330"/>
      <c r="R44" s="330"/>
      <c r="S44" s="334"/>
      <c r="T44" s="632" t="s">
        <v>79</v>
      </c>
    </row>
    <row r="45" spans="1:20" ht="18" customHeight="1">
      <c r="A45" s="636"/>
      <c r="B45" s="637"/>
      <c r="C45" s="638"/>
      <c r="D45" s="328"/>
      <c r="E45" s="328"/>
      <c r="F45" s="331"/>
      <c r="G45" s="43" t="s">
        <v>80</v>
      </c>
      <c r="H45" s="43" t="s">
        <v>81</v>
      </c>
      <c r="I45" s="43" t="s">
        <v>82</v>
      </c>
      <c r="J45" s="43" t="s">
        <v>83</v>
      </c>
      <c r="K45" s="43" t="s">
        <v>84</v>
      </c>
      <c r="L45" s="43" t="s">
        <v>85</v>
      </c>
      <c r="M45" s="43" t="s">
        <v>86</v>
      </c>
      <c r="N45" s="43" t="s">
        <v>87</v>
      </c>
      <c r="O45" s="43" t="s">
        <v>88</v>
      </c>
      <c r="P45" s="43" t="s">
        <v>89</v>
      </c>
      <c r="Q45" s="43" t="s">
        <v>90</v>
      </c>
      <c r="R45" s="43" t="s">
        <v>91</v>
      </c>
      <c r="S45" s="42" t="s">
        <v>92</v>
      </c>
      <c r="T45" s="633"/>
    </row>
    <row r="46" spans="1:20" ht="18" customHeight="1">
      <c r="A46" s="292" t="s">
        <v>422</v>
      </c>
      <c r="B46" s="292"/>
      <c r="C46" s="292"/>
      <c r="D46" s="41"/>
      <c r="E46" s="41"/>
      <c r="F46" s="40"/>
      <c r="G46" s="40"/>
      <c r="H46" s="40"/>
      <c r="I46" s="40"/>
      <c r="J46" s="40"/>
      <c r="K46" s="40"/>
      <c r="L46" s="40"/>
      <c r="M46" s="40"/>
      <c r="N46" s="40"/>
      <c r="O46" s="40"/>
      <c r="P46" s="40"/>
      <c r="Q46" s="40"/>
      <c r="R46" s="40"/>
      <c r="S46" s="228"/>
      <c r="T46" s="634"/>
    </row>
    <row r="47" spans="1:20" ht="35.25" customHeight="1">
      <c r="A47" s="293" t="s">
        <v>423</v>
      </c>
      <c r="B47" s="294"/>
      <c r="C47" s="295"/>
      <c r="D47" s="27" t="s">
        <v>223</v>
      </c>
      <c r="E47" s="35" t="s">
        <v>171</v>
      </c>
      <c r="F47" s="214">
        <v>0.15</v>
      </c>
      <c r="G47" s="214">
        <v>0.5</v>
      </c>
      <c r="H47" s="214">
        <v>0.5</v>
      </c>
      <c r="I47" s="214"/>
      <c r="J47" s="214"/>
      <c r="K47" s="214"/>
      <c r="L47" s="214"/>
      <c r="M47" s="214"/>
      <c r="N47" s="214"/>
      <c r="O47" s="214"/>
      <c r="P47" s="214"/>
      <c r="Q47" s="214"/>
      <c r="R47" s="214"/>
      <c r="S47" s="28">
        <f>SUM(G47:R47)</f>
        <v>1</v>
      </c>
      <c r="T47" s="187" t="s">
        <v>424</v>
      </c>
    </row>
    <row r="48" spans="1:20" ht="33" customHeight="1">
      <c r="A48" s="293" t="s">
        <v>425</v>
      </c>
      <c r="B48" s="294"/>
      <c r="C48" s="295"/>
      <c r="D48" s="212" t="s">
        <v>426</v>
      </c>
      <c r="E48" s="35" t="s">
        <v>171</v>
      </c>
      <c r="F48" s="215">
        <v>0.15</v>
      </c>
      <c r="G48" s="215"/>
      <c r="H48" s="215">
        <v>0.5</v>
      </c>
      <c r="I48" s="215">
        <v>0.5</v>
      </c>
      <c r="J48" s="215"/>
      <c r="K48" s="215"/>
      <c r="L48" s="215"/>
      <c r="M48" s="215"/>
      <c r="N48" s="215"/>
      <c r="O48" s="215"/>
      <c r="P48" s="215"/>
      <c r="Q48" s="215"/>
      <c r="R48" s="215"/>
      <c r="S48" s="28">
        <f>SUM(G48:R48)</f>
        <v>1</v>
      </c>
      <c r="T48" s="188" t="s">
        <v>427</v>
      </c>
    </row>
    <row r="49" spans="1:20" ht="99.75" customHeight="1">
      <c r="A49" s="296" t="s">
        <v>428</v>
      </c>
      <c r="B49" s="297"/>
      <c r="C49" s="298"/>
      <c r="D49" s="212" t="s">
        <v>429</v>
      </c>
      <c r="E49" s="31" t="s">
        <v>5</v>
      </c>
      <c r="F49" s="216">
        <v>0.4</v>
      </c>
      <c r="G49" s="216"/>
      <c r="H49" s="216"/>
      <c r="I49" s="216"/>
      <c r="J49" s="216">
        <v>0.2</v>
      </c>
      <c r="K49" s="216">
        <v>0.2</v>
      </c>
      <c r="L49" s="216">
        <v>0.2</v>
      </c>
      <c r="M49" s="216">
        <v>0.2</v>
      </c>
      <c r="N49" s="216">
        <v>0.2</v>
      </c>
      <c r="O49" s="217"/>
      <c r="P49" s="216"/>
      <c r="Q49" s="216"/>
      <c r="R49" s="216"/>
      <c r="S49" s="28">
        <f>SUM(G49:R49)</f>
        <v>1</v>
      </c>
      <c r="T49" s="188" t="s">
        <v>430</v>
      </c>
    </row>
    <row r="50" spans="1:20" s="33" customFormat="1" ht="212.25" customHeight="1">
      <c r="A50" s="133" t="s">
        <v>431</v>
      </c>
      <c r="B50" s="132"/>
      <c r="C50" s="131"/>
      <c r="D50" s="212" t="s">
        <v>432</v>
      </c>
      <c r="E50" s="31" t="s">
        <v>5</v>
      </c>
      <c r="F50" s="216">
        <v>0.2</v>
      </c>
      <c r="G50" s="216"/>
      <c r="H50" s="216"/>
      <c r="I50" s="216"/>
      <c r="J50" s="216"/>
      <c r="K50" s="216"/>
      <c r="L50" s="216"/>
      <c r="M50" s="216">
        <v>0.2</v>
      </c>
      <c r="N50" s="216">
        <v>0.2</v>
      </c>
      <c r="O50" s="216">
        <v>0.2</v>
      </c>
      <c r="P50" s="216">
        <v>0.2</v>
      </c>
      <c r="Q50" s="216">
        <v>0.2</v>
      </c>
      <c r="R50" s="216"/>
      <c r="S50" s="28">
        <f>SUM(G50:R50)</f>
        <v>1</v>
      </c>
      <c r="T50" s="194" t="s">
        <v>433</v>
      </c>
    </row>
    <row r="51" spans="1:20" ht="18" customHeight="1">
      <c r="A51" s="133" t="s">
        <v>235</v>
      </c>
      <c r="B51" s="132"/>
      <c r="C51" s="131"/>
      <c r="D51" s="213" t="s">
        <v>107</v>
      </c>
      <c r="E51" s="31" t="s">
        <v>5</v>
      </c>
      <c r="F51" s="216">
        <v>0.1</v>
      </c>
      <c r="G51" s="216"/>
      <c r="H51" s="216"/>
      <c r="I51" s="216"/>
      <c r="J51" s="216"/>
      <c r="K51" s="216"/>
      <c r="L51" s="216"/>
      <c r="M51" s="216"/>
      <c r="N51" s="216"/>
      <c r="O51" s="216"/>
      <c r="P51" s="216"/>
      <c r="Q51" s="216">
        <v>0.5</v>
      </c>
      <c r="R51" s="216">
        <v>0.5</v>
      </c>
      <c r="S51" s="28">
        <f>SUM(G51:R51)</f>
        <v>1</v>
      </c>
      <c r="T51" s="185" t="s">
        <v>188</v>
      </c>
    </row>
    <row r="52" spans="1:20" ht="18" hidden="1" customHeight="1">
      <c r="A52" s="299"/>
      <c r="B52" s="297"/>
      <c r="C52" s="298"/>
      <c r="D52" s="27"/>
      <c r="E52" s="27"/>
      <c r="F52" s="26"/>
      <c r="G52" s="25"/>
      <c r="H52" s="25"/>
      <c r="I52" s="25"/>
      <c r="J52" s="25"/>
      <c r="K52" s="25"/>
      <c r="L52" s="25"/>
      <c r="M52" s="25"/>
      <c r="N52" s="25"/>
      <c r="O52" s="25"/>
      <c r="P52" s="25"/>
      <c r="Q52" s="25"/>
      <c r="R52" s="25"/>
      <c r="S52" s="24"/>
      <c r="T52" s="186"/>
    </row>
    <row r="53" spans="1:20" ht="18" hidden="1" customHeight="1">
      <c r="A53" s="299"/>
      <c r="B53" s="297"/>
      <c r="C53" s="298"/>
      <c r="D53" s="27"/>
      <c r="E53" s="27"/>
      <c r="F53" s="26"/>
      <c r="G53" s="25"/>
      <c r="H53" s="25"/>
      <c r="I53" s="25"/>
      <c r="J53" s="25"/>
      <c r="K53" s="25"/>
      <c r="L53" s="25"/>
      <c r="M53" s="25"/>
      <c r="N53" s="25"/>
      <c r="O53" s="25"/>
      <c r="P53" s="25"/>
      <c r="Q53" s="25"/>
      <c r="R53" s="25"/>
      <c r="S53" s="24"/>
      <c r="T53" s="182"/>
    </row>
    <row r="54" spans="1:20" ht="18" hidden="1" customHeight="1">
      <c r="A54" s="300"/>
      <c r="B54" s="301"/>
      <c r="C54" s="302"/>
      <c r="D54" s="23"/>
      <c r="E54" s="22"/>
      <c r="F54" s="21"/>
      <c r="G54" s="20"/>
      <c r="H54" s="20"/>
      <c r="I54" s="20"/>
      <c r="J54" s="20"/>
      <c r="K54" s="20"/>
      <c r="L54" s="20"/>
      <c r="M54" s="20"/>
      <c r="N54" s="20"/>
      <c r="O54" s="20"/>
      <c r="P54" s="20"/>
      <c r="Q54" s="20"/>
      <c r="R54" s="20"/>
      <c r="S54" s="19"/>
      <c r="T54" s="182"/>
    </row>
    <row r="55" spans="1:20" ht="18" customHeight="1">
      <c r="A55" s="277" t="s">
        <v>92</v>
      </c>
      <c r="B55" s="278"/>
      <c r="C55" s="279"/>
      <c r="D55" s="18"/>
      <c r="E55" s="18"/>
      <c r="F55" s="17">
        <f>SUM(F46:F54)</f>
        <v>0.99999999999999989</v>
      </c>
      <c r="G55" s="17">
        <f t="shared" ref="G55:O55" si="0">(G46*$F$46)+(G47*$F$47)+(G48*$F$48)+(G49*$F$49)+(G50*$F$50)+(G51*$F$51)+(G52*$F$52)+(G53*$F$53)+(G54*$F$54)</f>
        <v>7.4999999999999997E-2</v>
      </c>
      <c r="H55" s="17">
        <f t="shared" si="0"/>
        <v>0.15</v>
      </c>
      <c r="I55" s="129">
        <f t="shared" si="0"/>
        <v>7.4999999999999997E-2</v>
      </c>
      <c r="J55" s="17">
        <f t="shared" si="0"/>
        <v>8.0000000000000016E-2</v>
      </c>
      <c r="K55" s="17">
        <f t="shared" si="0"/>
        <v>8.0000000000000016E-2</v>
      </c>
      <c r="L55" s="17">
        <f t="shared" si="0"/>
        <v>8.0000000000000016E-2</v>
      </c>
      <c r="M55" s="17">
        <f t="shared" si="0"/>
        <v>0.12000000000000002</v>
      </c>
      <c r="N55" s="17">
        <f t="shared" si="0"/>
        <v>0.12000000000000002</v>
      </c>
      <c r="O55" s="17">
        <f t="shared" si="0"/>
        <v>4.0000000000000008E-2</v>
      </c>
      <c r="P55" s="17">
        <f>(P46*$F$46)+(P47*$F$47)+(P48*$F$48)+(O49*$F$49)+(P50*$F$50)+(P51*$F$51)+(P52*$F$52)+(P53*$F$53)+(P54*$F$54)</f>
        <v>4.0000000000000008E-2</v>
      </c>
      <c r="Q55" s="17">
        <f>(Q46*$F$46)+(Q47*$F$47)+(Q48*$F$48)+(Q49*$F$49)+(Q50*$F$50)+(Q51*$F$51)+(Q52*$F$52)+(Q53*$F$53)+(Q54*$F$54)</f>
        <v>9.0000000000000011E-2</v>
      </c>
      <c r="R55" s="17">
        <f>(R46*$F$46)+(R47*$F$47)+(R48*$F$48)+(R49*$F$49)*(R49*$F$49)+(R51*$F$51)+(R52*$F$52)+(R53*$F$53)+(R54*$F$54)</f>
        <v>0.05</v>
      </c>
      <c r="S55" s="16">
        <f>SUM(G55:R55)</f>
        <v>1</v>
      </c>
      <c r="T55" s="182"/>
    </row>
    <row r="56" spans="1:20" ht="18" customHeight="1">
      <c r="A56" s="277" t="s">
        <v>109</v>
      </c>
      <c r="B56" s="278"/>
      <c r="C56" s="279"/>
      <c r="D56" s="18"/>
      <c r="E56" s="18" t="s">
        <v>110</v>
      </c>
      <c r="F56" s="17">
        <f>SUM(F46:F54)</f>
        <v>0.99999999999999989</v>
      </c>
      <c r="G56" s="17">
        <f>G55</f>
        <v>7.4999999999999997E-2</v>
      </c>
      <c r="H56" s="17">
        <f t="shared" ref="H56:R56" si="1">G56+H55</f>
        <v>0.22499999999999998</v>
      </c>
      <c r="I56" s="17">
        <f t="shared" si="1"/>
        <v>0.3</v>
      </c>
      <c r="J56" s="17">
        <f t="shared" si="1"/>
        <v>0.38</v>
      </c>
      <c r="K56" s="17">
        <f t="shared" si="1"/>
        <v>0.46</v>
      </c>
      <c r="L56" s="17">
        <f t="shared" si="1"/>
        <v>0.54</v>
      </c>
      <c r="M56" s="17">
        <f t="shared" si="1"/>
        <v>0.66</v>
      </c>
      <c r="N56" s="17">
        <f t="shared" si="1"/>
        <v>0.78</v>
      </c>
      <c r="O56" s="17">
        <f t="shared" si="1"/>
        <v>0.82000000000000006</v>
      </c>
      <c r="P56" s="17">
        <f t="shared" si="1"/>
        <v>0.8600000000000001</v>
      </c>
      <c r="Q56" s="17">
        <f t="shared" si="1"/>
        <v>0.95000000000000007</v>
      </c>
      <c r="R56" s="17">
        <f t="shared" si="1"/>
        <v>1</v>
      </c>
      <c r="S56" s="16"/>
      <c r="T56" s="182"/>
    </row>
    <row r="57" spans="1:20" ht="18.75">
      <c r="A57" s="280" t="s">
        <v>111</v>
      </c>
      <c r="B57" s="281"/>
      <c r="S57" s="9"/>
    </row>
    <row r="58" spans="1:20" ht="34.9" customHeight="1">
      <c r="A58" s="542" t="s">
        <v>112</v>
      </c>
      <c r="B58" s="462"/>
      <c r="C58" s="15" t="s">
        <v>113</v>
      </c>
      <c r="D58" s="284" t="s">
        <v>114</v>
      </c>
      <c r="E58" s="285"/>
      <c r="F58" s="284" t="s">
        <v>115</v>
      </c>
      <c r="G58" s="285"/>
      <c r="H58" s="286" t="s">
        <v>116</v>
      </c>
      <c r="I58" s="286"/>
      <c r="J58" s="286"/>
      <c r="K58" s="286"/>
      <c r="L58" s="286"/>
      <c r="M58" s="286"/>
      <c r="N58" s="286"/>
      <c r="O58" s="286"/>
      <c r="P58" s="286"/>
      <c r="Q58" s="286"/>
      <c r="R58" s="286"/>
      <c r="S58" s="543"/>
    </row>
    <row r="59" spans="1:20" ht="18" customHeight="1">
      <c r="A59" s="544" t="s">
        <v>434</v>
      </c>
      <c r="B59" s="464"/>
      <c r="C59" s="12" t="s">
        <v>435</v>
      </c>
      <c r="D59" s="287" t="s">
        <v>119</v>
      </c>
      <c r="E59" s="288"/>
      <c r="F59" s="289" t="s">
        <v>120</v>
      </c>
      <c r="G59" s="290"/>
      <c r="H59" s="291" t="s">
        <v>436</v>
      </c>
      <c r="I59" s="291"/>
      <c r="J59" s="291"/>
      <c r="K59" s="291"/>
      <c r="L59" s="291"/>
      <c r="M59" s="291"/>
      <c r="N59" s="291"/>
      <c r="O59" s="291"/>
      <c r="P59" s="291"/>
      <c r="Q59" s="291"/>
      <c r="R59" s="291"/>
      <c r="S59" s="545"/>
    </row>
    <row r="60" spans="1:20" ht="18" customHeight="1">
      <c r="A60" s="528" t="s">
        <v>437</v>
      </c>
      <c r="B60" s="529"/>
      <c r="C60" s="128"/>
      <c r="D60" s="530"/>
      <c r="E60" s="531"/>
      <c r="F60" s="532"/>
      <c r="G60" s="533"/>
      <c r="H60" s="534"/>
      <c r="I60" s="534"/>
      <c r="J60" s="534"/>
      <c r="K60" s="534"/>
      <c r="L60" s="534"/>
      <c r="M60" s="534"/>
      <c r="N60" s="534"/>
      <c r="O60" s="534"/>
      <c r="P60" s="534"/>
      <c r="Q60" s="534"/>
      <c r="R60" s="534"/>
      <c r="S60" s="535"/>
    </row>
    <row r="61" spans="1:20" ht="18" customHeight="1">
      <c r="A61" s="127"/>
      <c r="B61" s="126"/>
      <c r="C61" s="12"/>
      <c r="D61" s="101"/>
      <c r="E61" s="102"/>
      <c r="F61" s="125"/>
      <c r="G61" s="124"/>
      <c r="H61" s="123"/>
      <c r="I61" s="123"/>
      <c r="J61" s="123"/>
      <c r="K61" s="123"/>
      <c r="L61" s="123"/>
      <c r="M61" s="123"/>
      <c r="N61" s="123"/>
      <c r="O61" s="123"/>
      <c r="P61" s="123"/>
      <c r="Q61" s="123"/>
      <c r="R61" s="123"/>
      <c r="S61" s="94"/>
    </row>
    <row r="62" spans="1:20" ht="18" customHeight="1">
      <c r="A62" s="536" t="s">
        <v>123</v>
      </c>
      <c r="B62" s="281"/>
      <c r="C62" s="122"/>
      <c r="D62" s="54"/>
      <c r="E62" s="54"/>
      <c r="F62" s="54"/>
      <c r="G62" s="54"/>
      <c r="H62" s="54"/>
      <c r="I62" s="54"/>
      <c r="J62" s="54"/>
      <c r="K62" s="54"/>
      <c r="L62" s="54"/>
      <c r="M62" s="54"/>
      <c r="N62" s="54"/>
      <c r="O62" s="54"/>
      <c r="P62" s="54"/>
      <c r="Q62" s="54"/>
      <c r="R62" s="54"/>
      <c r="S62" s="121"/>
    </row>
    <row r="63" spans="1:20" ht="18" customHeight="1">
      <c r="A63" s="268" t="s">
        <v>124</v>
      </c>
      <c r="B63" s="269"/>
      <c r="C63" s="120" t="s">
        <v>125</v>
      </c>
      <c r="D63" s="537" t="s">
        <v>126</v>
      </c>
      <c r="E63" s="538"/>
      <c r="F63" s="538"/>
      <c r="G63" s="539"/>
      <c r="H63" s="537" t="s">
        <v>127</v>
      </c>
      <c r="I63" s="540"/>
      <c r="J63" s="540"/>
      <c r="K63" s="540"/>
      <c r="L63" s="540"/>
      <c r="M63" s="540"/>
      <c r="N63" s="540"/>
      <c r="O63" s="540"/>
      <c r="P63" s="540"/>
      <c r="Q63" s="540"/>
      <c r="R63" s="540"/>
      <c r="S63" s="541"/>
    </row>
    <row r="64" spans="1:20" ht="18" customHeight="1">
      <c r="A64" s="268"/>
      <c r="B64" s="269"/>
      <c r="C64" s="5"/>
      <c r="D64" s="244"/>
      <c r="E64" s="245"/>
      <c r="F64" s="245"/>
      <c r="G64" s="246"/>
      <c r="H64" s="244"/>
      <c r="I64" s="245"/>
      <c r="J64" s="245"/>
      <c r="K64" s="245"/>
      <c r="L64" s="245"/>
      <c r="M64" s="245"/>
      <c r="N64" s="245"/>
      <c r="O64" s="245"/>
      <c r="P64" s="245"/>
      <c r="Q64" s="245"/>
      <c r="R64" s="245"/>
      <c r="S64" s="247"/>
    </row>
    <row r="65" spans="1:19" ht="31.9" customHeight="1">
      <c r="A65" s="270"/>
      <c r="B65" s="271"/>
      <c r="C65" s="3"/>
      <c r="D65" s="248"/>
      <c r="E65" s="249"/>
      <c r="F65" s="249"/>
      <c r="G65" s="250"/>
      <c r="H65" s="248"/>
      <c r="I65" s="249"/>
      <c r="J65" s="249"/>
      <c r="K65" s="249"/>
      <c r="L65" s="249"/>
      <c r="M65" s="249"/>
      <c r="N65" s="249"/>
      <c r="O65" s="249"/>
      <c r="P65" s="249"/>
      <c r="Q65" s="249"/>
      <c r="R65" s="249"/>
      <c r="S65" s="251"/>
    </row>
    <row r="66" spans="1:19" ht="18" customHeight="1">
      <c r="A66" s="233" t="s">
        <v>132</v>
      </c>
      <c r="B66" s="234"/>
      <c r="C66" s="7" t="s">
        <v>133</v>
      </c>
      <c r="D66" s="6" t="s">
        <v>134</v>
      </c>
      <c r="E66" s="239" t="s">
        <v>135</v>
      </c>
      <c r="F66" s="240"/>
      <c r="G66" s="241"/>
      <c r="H66" s="242" t="s">
        <v>136</v>
      </c>
      <c r="I66" s="242"/>
      <c r="J66" s="242"/>
      <c r="K66" s="242"/>
      <c r="L66" s="242"/>
      <c r="M66" s="242"/>
      <c r="N66" s="242"/>
      <c r="O66" s="242"/>
      <c r="P66" s="242"/>
      <c r="Q66" s="242"/>
      <c r="R66" s="242"/>
      <c r="S66" s="243"/>
    </row>
    <row r="67" spans="1:19" ht="18" customHeight="1">
      <c r="A67" s="235"/>
      <c r="B67" s="236"/>
      <c r="C67" s="5" t="s">
        <v>137</v>
      </c>
      <c r="D67" s="4">
        <v>1</v>
      </c>
      <c r="E67" s="244" t="s">
        <v>119</v>
      </c>
      <c r="F67" s="245"/>
      <c r="G67" s="246"/>
      <c r="H67" s="626" t="s">
        <v>438</v>
      </c>
      <c r="I67" s="627"/>
      <c r="J67" s="627"/>
      <c r="K67" s="627"/>
      <c r="L67" s="627"/>
      <c r="M67" s="627"/>
      <c r="N67" s="627"/>
      <c r="O67" s="627"/>
      <c r="P67" s="627"/>
      <c r="Q67" s="627"/>
      <c r="R67" s="627"/>
      <c r="S67" s="628"/>
    </row>
    <row r="68" spans="1:19" ht="18" customHeight="1">
      <c r="A68" s="237"/>
      <c r="B68" s="238"/>
      <c r="C68" s="3" t="s">
        <v>139</v>
      </c>
      <c r="D68" s="2">
        <v>6</v>
      </c>
      <c r="E68" s="248" t="s">
        <v>119</v>
      </c>
      <c r="F68" s="249"/>
      <c r="G68" s="250"/>
      <c r="H68" s="629" t="s">
        <v>438</v>
      </c>
      <c r="I68" s="630"/>
      <c r="J68" s="630"/>
      <c r="K68" s="630"/>
      <c r="L68" s="630"/>
      <c r="M68" s="630"/>
      <c r="N68" s="630"/>
      <c r="O68" s="630"/>
      <c r="P68" s="630"/>
      <c r="Q68" s="630"/>
      <c r="R68" s="630"/>
      <c r="S68" s="631"/>
    </row>
  </sheetData>
  <mergeCells count="156">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A12:A13"/>
    <mergeCell ref="B12:S12"/>
    <mergeCell ref="B13:S13"/>
    <mergeCell ref="B14:S14"/>
    <mergeCell ref="C15:S15"/>
    <mergeCell ref="A16:A19"/>
    <mergeCell ref="B16:S16"/>
    <mergeCell ref="B17:S17"/>
    <mergeCell ref="B18:S18"/>
    <mergeCell ref="B19:S19"/>
    <mergeCell ref="G25:J25"/>
    <mergeCell ref="K25:N25"/>
    <mergeCell ref="O25:S25"/>
    <mergeCell ref="A26:F26"/>
    <mergeCell ref="G26:J26"/>
    <mergeCell ref="K26:N26"/>
    <mergeCell ref="O26:S26"/>
    <mergeCell ref="A20:A24"/>
    <mergeCell ref="A27:F27"/>
    <mergeCell ref="G27:J27"/>
    <mergeCell ref="K27:N27"/>
    <mergeCell ref="O27:S27"/>
    <mergeCell ref="B20:F20"/>
    <mergeCell ref="G20:I24"/>
    <mergeCell ref="J20:S20"/>
    <mergeCell ref="B21:F21"/>
    <mergeCell ref="J21:S21"/>
    <mergeCell ref="B22:F22"/>
    <mergeCell ref="J22:S22"/>
    <mergeCell ref="B23:F23"/>
    <mergeCell ref="J23:S23"/>
    <mergeCell ref="B24:F24"/>
    <mergeCell ref="J24:S24"/>
    <mergeCell ref="A28:F28"/>
    <mergeCell ref="G28:J28"/>
    <mergeCell ref="K28:N28"/>
    <mergeCell ref="O28:S28"/>
    <mergeCell ref="A29:F29"/>
    <mergeCell ref="G29:J29"/>
    <mergeCell ref="K29:N29"/>
    <mergeCell ref="O29:S29"/>
    <mergeCell ref="A31:B31"/>
    <mergeCell ref="C31:D31"/>
    <mergeCell ref="E31:F31"/>
    <mergeCell ref="G31:J31"/>
    <mergeCell ref="K31:N31"/>
    <mergeCell ref="O31:S31"/>
    <mergeCell ref="A32:B34"/>
    <mergeCell ref="C32:D32"/>
    <mergeCell ref="E32:F32"/>
    <mergeCell ref="G32:J34"/>
    <mergeCell ref="K32:N32"/>
    <mergeCell ref="O32:S32"/>
    <mergeCell ref="C33:D33"/>
    <mergeCell ref="E33:F33"/>
    <mergeCell ref="K33:N33"/>
    <mergeCell ref="O33:S33"/>
    <mergeCell ref="C34:D34"/>
    <mergeCell ref="E34:F34"/>
    <mergeCell ref="K34:N34"/>
    <mergeCell ref="O34:S34"/>
    <mergeCell ref="A36:B36"/>
    <mergeCell ref="C36:D36"/>
    <mergeCell ref="E36:F36"/>
    <mergeCell ref="G36:J36"/>
    <mergeCell ref="K36:N36"/>
    <mergeCell ref="O36:S36"/>
    <mergeCell ref="A37:B39"/>
    <mergeCell ref="C37:D37"/>
    <mergeCell ref="E37:F37"/>
    <mergeCell ref="G37:J39"/>
    <mergeCell ref="K37:N37"/>
    <mergeCell ref="O37:S37"/>
    <mergeCell ref="C38:D38"/>
    <mergeCell ref="E38:F38"/>
    <mergeCell ref="K38:N38"/>
    <mergeCell ref="O38:S38"/>
    <mergeCell ref="C39:D39"/>
    <mergeCell ref="E39:F39"/>
    <mergeCell ref="K39:N39"/>
    <mergeCell ref="O39:S39"/>
    <mergeCell ref="A40:B40"/>
    <mergeCell ref="A41:B42"/>
    <mergeCell ref="C41:E41"/>
    <mergeCell ref="F41:G42"/>
    <mergeCell ref="H41:S41"/>
    <mergeCell ref="C42:E42"/>
    <mergeCell ref="H42:S42"/>
    <mergeCell ref="A43:B43"/>
    <mergeCell ref="A44:C45"/>
    <mergeCell ref="D44:D45"/>
    <mergeCell ref="E44:E45"/>
    <mergeCell ref="F44:F45"/>
    <mergeCell ref="G44:S44"/>
    <mergeCell ref="H58:S58"/>
    <mergeCell ref="A59:B59"/>
    <mergeCell ref="D59:E59"/>
    <mergeCell ref="F59:G59"/>
    <mergeCell ref="H59:S59"/>
    <mergeCell ref="A46:C46"/>
    <mergeCell ref="A47:C47"/>
    <mergeCell ref="A48:C48"/>
    <mergeCell ref="A49:C49"/>
    <mergeCell ref="A52:C52"/>
    <mergeCell ref="A53:C53"/>
    <mergeCell ref="A54:C54"/>
    <mergeCell ref="A55:C55"/>
    <mergeCell ref="A56:C56"/>
    <mergeCell ref="A66:B68"/>
    <mergeCell ref="E66:G66"/>
    <mergeCell ref="H66:S66"/>
    <mergeCell ref="E67:G67"/>
    <mergeCell ref="H67:S67"/>
    <mergeCell ref="E68:G68"/>
    <mergeCell ref="H68:S68"/>
    <mergeCell ref="T44:T46"/>
    <mergeCell ref="A60:B60"/>
    <mergeCell ref="D60:E60"/>
    <mergeCell ref="F60:G60"/>
    <mergeCell ref="H60:S60"/>
    <mergeCell ref="A62:B62"/>
    <mergeCell ref="A63:B65"/>
    <mergeCell ref="D63:G63"/>
    <mergeCell ref="H63:S63"/>
    <mergeCell ref="D64:G64"/>
    <mergeCell ref="H64:S64"/>
    <mergeCell ref="D65:G65"/>
    <mergeCell ref="H65:S65"/>
    <mergeCell ref="A57:B57"/>
    <mergeCell ref="A58:B58"/>
    <mergeCell ref="D58:E58"/>
    <mergeCell ref="F58:G58"/>
  </mergeCells>
  <printOptions horizontalCentered="1"/>
  <pageMargins left="0.39370078740157483" right="0" top="0.74803149606299213" bottom="0.74803149606299213" header="0.31496062992125984" footer="0.31496062992125984"/>
  <pageSetup paperSize="9" scale="46" fitToWidth="0" fitToHeight="0" orientation="portrait"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68"/>
  <sheetViews>
    <sheetView showGridLines="0" showWhiteSpace="0" view="pageBreakPreview" zoomScale="115" zoomScaleNormal="100" zoomScaleSheetLayoutView="115" zoomScalePageLayoutView="85" workbookViewId="0">
      <selection activeCell="F2" sqref="F2:J4"/>
    </sheetView>
  </sheetViews>
  <sheetFormatPr defaultColWidth="8.625" defaultRowHeight="18" customHeight="1"/>
  <cols>
    <col min="1" max="1" width="19.625" style="1" customWidth="1"/>
    <col min="2" max="2" width="3.125" style="1" customWidth="1"/>
    <col min="3" max="3" width="21.75" style="1" customWidth="1"/>
    <col min="4" max="4" width="20.375" style="1" customWidth="1"/>
    <col min="5" max="5" width="10.625" style="1" bestFit="1" customWidth="1"/>
    <col min="6" max="6" width="6.125" style="1" customWidth="1"/>
    <col min="7" max="18" width="5.25" style="1" customWidth="1"/>
    <col min="19" max="19" width="4.75" style="1" bestFit="1" customWidth="1"/>
    <col min="20" max="20" width="44.625" style="1" customWidth="1"/>
    <col min="21" max="21" width="44.875" style="1" customWidth="1"/>
    <col min="22" max="16384" width="8.625" style="1"/>
  </cols>
  <sheetData>
    <row r="1" spans="1:19" ht="36.75" customHeight="1">
      <c r="A1" s="645"/>
      <c r="B1" s="645"/>
      <c r="C1" s="645"/>
      <c r="D1" s="645"/>
      <c r="E1" s="645"/>
      <c r="F1" s="645" t="s">
        <v>493</v>
      </c>
      <c r="G1" s="645"/>
      <c r="H1" s="645"/>
      <c r="I1" s="645"/>
      <c r="J1" s="645"/>
      <c r="K1" s="649" t="s">
        <v>494</v>
      </c>
      <c r="L1" s="650"/>
      <c r="M1" s="650"/>
      <c r="N1" s="650"/>
      <c r="O1" s="651"/>
      <c r="P1" s="646" t="s">
        <v>499</v>
      </c>
      <c r="Q1" s="646"/>
      <c r="R1" s="646"/>
      <c r="S1" s="646"/>
    </row>
    <row r="2" spans="1:19" ht="18" customHeight="1">
      <c r="A2" s="645"/>
      <c r="B2" s="645"/>
      <c r="C2" s="645"/>
      <c r="D2" s="645"/>
      <c r="E2" s="645"/>
      <c r="F2" s="647" t="s">
        <v>500</v>
      </c>
      <c r="G2" s="647"/>
      <c r="H2" s="647"/>
      <c r="I2" s="647"/>
      <c r="J2" s="647"/>
      <c r="K2" s="649" t="s">
        <v>495</v>
      </c>
      <c r="L2" s="650"/>
      <c r="M2" s="650"/>
      <c r="N2" s="650"/>
      <c r="O2" s="651"/>
      <c r="P2" s="646">
        <v>0</v>
      </c>
      <c r="Q2" s="646"/>
      <c r="R2" s="646"/>
      <c r="S2" s="646"/>
    </row>
    <row r="3" spans="1:19" ht="18" customHeight="1">
      <c r="A3" s="645"/>
      <c r="B3" s="645"/>
      <c r="C3" s="645"/>
      <c r="D3" s="645"/>
      <c r="E3" s="645"/>
      <c r="F3" s="647"/>
      <c r="G3" s="647"/>
      <c r="H3" s="647"/>
      <c r="I3" s="647"/>
      <c r="J3" s="647"/>
      <c r="K3" s="649" t="s">
        <v>496</v>
      </c>
      <c r="L3" s="650"/>
      <c r="M3" s="650"/>
      <c r="N3" s="650"/>
      <c r="O3" s="651"/>
      <c r="P3" s="648">
        <v>244300</v>
      </c>
      <c r="Q3" s="648"/>
      <c r="R3" s="648"/>
      <c r="S3" s="648"/>
    </row>
    <row r="4" spans="1:19" ht="18" customHeight="1">
      <c r="A4" s="645"/>
      <c r="B4" s="645"/>
      <c r="C4" s="645"/>
      <c r="D4" s="645"/>
      <c r="E4" s="645"/>
      <c r="F4" s="647"/>
      <c r="G4" s="647"/>
      <c r="H4" s="647"/>
      <c r="I4" s="647"/>
      <c r="J4" s="647"/>
      <c r="K4" s="643" t="s">
        <v>497</v>
      </c>
      <c r="L4" s="652"/>
      <c r="M4" s="652"/>
      <c r="N4" s="652"/>
      <c r="O4" s="644"/>
      <c r="P4" s="642" t="s">
        <v>498</v>
      </c>
      <c r="Q4" s="642"/>
      <c r="R4" s="642"/>
      <c r="S4" s="642"/>
    </row>
    <row r="5" spans="1:19" ht="18" customHeight="1">
      <c r="A5" s="90" t="s">
        <v>0</v>
      </c>
      <c r="B5" s="445" t="s">
        <v>439</v>
      </c>
      <c r="C5" s="445"/>
      <c r="D5" s="445"/>
      <c r="E5" s="445"/>
      <c r="F5" s="445"/>
      <c r="G5" s="445"/>
      <c r="H5" s="445"/>
      <c r="I5" s="445"/>
      <c r="J5" s="445"/>
      <c r="K5" s="445"/>
      <c r="L5" s="445"/>
      <c r="M5" s="445"/>
      <c r="N5" s="445"/>
      <c r="O5" s="445"/>
      <c r="P5" s="445"/>
      <c r="Q5" s="445"/>
      <c r="R5" s="445"/>
      <c r="S5" s="446"/>
    </row>
    <row r="6" spans="1:19" ht="18" customHeight="1">
      <c r="A6" s="87" t="s">
        <v>2</v>
      </c>
      <c r="B6" s="421" t="s">
        <v>3</v>
      </c>
      <c r="C6" s="421"/>
      <c r="D6" s="421"/>
      <c r="E6" s="421"/>
      <c r="F6" s="430"/>
      <c r="G6" s="430"/>
      <c r="H6" s="421"/>
      <c r="I6" s="421"/>
      <c r="J6" s="421"/>
      <c r="K6" s="421"/>
      <c r="L6" s="421"/>
      <c r="M6" s="421"/>
      <c r="N6" s="421"/>
      <c r="O6" s="421"/>
      <c r="P6" s="421"/>
      <c r="Q6" s="421"/>
      <c r="R6" s="421"/>
      <c r="S6" s="423"/>
    </row>
    <row r="7" spans="1:19" ht="18" customHeight="1">
      <c r="A7" s="85" t="s">
        <v>4</v>
      </c>
      <c r="B7" s="430" t="s">
        <v>5</v>
      </c>
      <c r="C7" s="447"/>
      <c r="D7" s="447"/>
      <c r="E7" s="447"/>
      <c r="F7" s="448" t="s">
        <v>6</v>
      </c>
      <c r="G7" s="431"/>
      <c r="H7" s="447"/>
      <c r="I7" s="447"/>
      <c r="J7" s="447"/>
      <c r="K7" s="447"/>
      <c r="L7" s="447"/>
      <c r="M7" s="447"/>
      <c r="N7" s="447"/>
      <c r="O7" s="447"/>
      <c r="P7" s="447"/>
      <c r="Q7" s="447"/>
      <c r="R7" s="447"/>
      <c r="S7" s="449"/>
    </row>
    <row r="8" spans="1:19" ht="18" customHeight="1">
      <c r="A8" s="89" t="s">
        <v>7</v>
      </c>
      <c r="B8" s="450" t="s">
        <v>199</v>
      </c>
      <c r="C8" s="450"/>
      <c r="D8" s="450"/>
      <c r="E8" s="451"/>
      <c r="F8" s="435" t="s">
        <v>9</v>
      </c>
      <c r="G8" s="449"/>
      <c r="H8" s="447" t="s">
        <v>10</v>
      </c>
      <c r="I8" s="447"/>
      <c r="J8" s="447"/>
      <c r="K8" s="447"/>
      <c r="L8" s="447"/>
      <c r="M8" s="447"/>
      <c r="N8" s="447"/>
      <c r="O8" s="447"/>
      <c r="P8" s="447"/>
      <c r="Q8" s="447"/>
      <c r="R8" s="447"/>
      <c r="S8" s="449"/>
    </row>
    <row r="9" spans="1:19" ht="18" customHeight="1">
      <c r="A9" s="88"/>
      <c r="B9" s="452"/>
      <c r="C9" s="453"/>
      <c r="D9" s="453"/>
      <c r="E9" s="454"/>
      <c r="F9" s="455"/>
      <c r="G9" s="456"/>
      <c r="H9" s="457"/>
      <c r="I9" s="457"/>
      <c r="J9" s="457"/>
      <c r="K9" s="457"/>
      <c r="L9" s="457"/>
      <c r="M9" s="457"/>
      <c r="N9" s="457"/>
      <c r="O9" s="457"/>
      <c r="P9" s="457"/>
      <c r="Q9" s="457"/>
      <c r="R9" s="457"/>
      <c r="S9" s="458"/>
    </row>
    <row r="10" spans="1:19" ht="18" customHeight="1">
      <c r="A10" s="87" t="s">
        <v>11</v>
      </c>
      <c r="B10" s="424" t="s">
        <v>404</v>
      </c>
      <c r="C10" s="425"/>
      <c r="D10" s="425"/>
      <c r="E10" s="425"/>
      <c r="F10" s="586"/>
      <c r="G10" s="586"/>
      <c r="H10" s="425"/>
      <c r="I10" s="425"/>
      <c r="J10" s="425"/>
      <c r="K10" s="425"/>
      <c r="L10" s="425"/>
      <c r="M10" s="425"/>
      <c r="N10" s="425"/>
      <c r="O10" s="425"/>
      <c r="P10" s="425"/>
      <c r="Q10" s="425"/>
      <c r="R10" s="425"/>
      <c r="S10" s="426"/>
    </row>
    <row r="11" spans="1:19" ht="18" customHeight="1">
      <c r="A11" s="85" t="s">
        <v>13</v>
      </c>
      <c r="B11" s="424" t="s">
        <v>405</v>
      </c>
      <c r="C11" s="425"/>
      <c r="D11" s="425"/>
      <c r="E11" s="425"/>
      <c r="F11" s="425"/>
      <c r="G11" s="425"/>
      <c r="H11" s="425"/>
      <c r="I11" s="425"/>
      <c r="J11" s="425"/>
      <c r="K11" s="425"/>
      <c r="L11" s="425"/>
      <c r="M11" s="425"/>
      <c r="N11" s="425"/>
      <c r="O11" s="425"/>
      <c r="P11" s="425"/>
      <c r="Q11" s="425"/>
      <c r="R11" s="425"/>
      <c r="S11" s="426"/>
    </row>
    <row r="12" spans="1:19" ht="18" customHeight="1">
      <c r="A12" s="448" t="s">
        <v>15</v>
      </c>
      <c r="B12" s="516" t="s">
        <v>406</v>
      </c>
      <c r="C12" s="428"/>
      <c r="D12" s="428"/>
      <c r="E12" s="428"/>
      <c r="F12" s="428"/>
      <c r="G12" s="428"/>
      <c r="H12" s="428"/>
      <c r="I12" s="428"/>
      <c r="J12" s="428"/>
      <c r="K12" s="428"/>
      <c r="L12" s="428"/>
      <c r="M12" s="428"/>
      <c r="N12" s="428"/>
      <c r="O12" s="428"/>
      <c r="P12" s="428"/>
      <c r="Q12" s="428"/>
      <c r="R12" s="428"/>
      <c r="S12" s="429"/>
    </row>
    <row r="13" spans="1:19" ht="18" customHeight="1">
      <c r="A13" s="515"/>
      <c r="B13" s="517"/>
      <c r="C13" s="518"/>
      <c r="D13" s="518"/>
      <c r="E13" s="518"/>
      <c r="F13" s="518"/>
      <c r="G13" s="518"/>
      <c r="H13" s="518"/>
      <c r="I13" s="518"/>
      <c r="J13" s="518"/>
      <c r="K13" s="518"/>
      <c r="L13" s="518"/>
      <c r="M13" s="518"/>
      <c r="N13" s="518"/>
      <c r="O13" s="518"/>
      <c r="P13" s="518"/>
      <c r="Q13" s="518"/>
      <c r="R13" s="518"/>
      <c r="S13" s="519"/>
    </row>
    <row r="14" spans="1:19" ht="18" customHeight="1">
      <c r="A14" s="85" t="s">
        <v>17</v>
      </c>
      <c r="B14" s="421" t="s">
        <v>407</v>
      </c>
      <c r="C14" s="421"/>
      <c r="D14" s="421"/>
      <c r="E14" s="421"/>
      <c r="F14" s="421"/>
      <c r="G14" s="421"/>
      <c r="H14" s="421"/>
      <c r="I14" s="421"/>
      <c r="J14" s="421"/>
      <c r="K14" s="421"/>
      <c r="L14" s="421"/>
      <c r="M14" s="421"/>
      <c r="N14" s="421"/>
      <c r="O14" s="421"/>
      <c r="P14" s="421"/>
      <c r="Q14" s="421"/>
      <c r="R14" s="421"/>
      <c r="S14" s="423"/>
    </row>
    <row r="15" spans="1:19" ht="18" customHeight="1">
      <c r="A15" s="50" t="s">
        <v>19</v>
      </c>
      <c r="B15" s="44"/>
      <c r="C15" s="370"/>
      <c r="D15" s="370"/>
      <c r="E15" s="370"/>
      <c r="F15" s="370"/>
      <c r="G15" s="370"/>
      <c r="H15" s="370"/>
      <c r="I15" s="370"/>
      <c r="J15" s="370"/>
      <c r="K15" s="370"/>
      <c r="L15" s="370"/>
      <c r="M15" s="370"/>
      <c r="N15" s="370"/>
      <c r="O15" s="370"/>
      <c r="P15" s="370"/>
      <c r="Q15" s="370"/>
      <c r="R15" s="370"/>
      <c r="S15" s="520"/>
    </row>
    <row r="16" spans="1:19" ht="18" customHeight="1">
      <c r="A16" s="433" t="s">
        <v>20</v>
      </c>
      <c r="B16" s="521" t="s">
        <v>408</v>
      </c>
      <c r="C16" s="522"/>
      <c r="D16" s="522"/>
      <c r="E16" s="522"/>
      <c r="F16" s="522"/>
      <c r="G16" s="522"/>
      <c r="H16" s="522"/>
      <c r="I16" s="522"/>
      <c r="J16" s="522"/>
      <c r="K16" s="522"/>
      <c r="L16" s="522"/>
      <c r="M16" s="522"/>
      <c r="N16" s="522"/>
      <c r="O16" s="522"/>
      <c r="P16" s="522"/>
      <c r="Q16" s="522"/>
      <c r="R16" s="522"/>
      <c r="S16" s="523"/>
    </row>
    <row r="17" spans="1:19" ht="18" customHeight="1">
      <c r="A17" s="434"/>
      <c r="B17" s="175" t="s">
        <v>440</v>
      </c>
      <c r="C17" s="148"/>
      <c r="D17" s="148"/>
      <c r="E17" s="148"/>
      <c r="F17" s="148"/>
      <c r="G17" s="148"/>
      <c r="H17" s="148"/>
      <c r="I17" s="148"/>
      <c r="J17" s="148"/>
      <c r="K17" s="148"/>
      <c r="L17" s="148"/>
      <c r="M17" s="148"/>
      <c r="N17" s="148"/>
      <c r="O17" s="148"/>
      <c r="P17" s="148"/>
      <c r="Q17" s="148"/>
      <c r="R17" s="148"/>
      <c r="S17" s="147"/>
    </row>
    <row r="18" spans="1:19" ht="18" customHeight="1">
      <c r="A18" s="434"/>
      <c r="B18" s="641" t="s">
        <v>410</v>
      </c>
      <c r="C18" s="589"/>
      <c r="D18" s="589"/>
      <c r="E18" s="589"/>
      <c r="F18" s="589"/>
      <c r="G18" s="589"/>
      <c r="H18" s="589"/>
      <c r="I18" s="589"/>
      <c r="J18" s="589"/>
      <c r="K18" s="589"/>
      <c r="L18" s="589"/>
      <c r="M18" s="589"/>
      <c r="N18" s="589"/>
      <c r="O18" s="589"/>
      <c r="P18" s="589"/>
      <c r="Q18" s="589"/>
      <c r="R18" s="589"/>
      <c r="S18" s="590"/>
    </row>
    <row r="19" spans="1:19" ht="18" customHeight="1">
      <c r="A19" s="435"/>
      <c r="B19" s="641"/>
      <c r="C19" s="589"/>
      <c r="D19" s="589"/>
      <c r="E19" s="589"/>
      <c r="F19" s="589"/>
      <c r="G19" s="589"/>
      <c r="H19" s="589"/>
      <c r="I19" s="589"/>
      <c r="J19" s="589"/>
      <c r="K19" s="589"/>
      <c r="L19" s="589"/>
      <c r="M19" s="589"/>
      <c r="N19" s="589"/>
      <c r="O19" s="589"/>
      <c r="P19" s="589"/>
      <c r="Q19" s="589"/>
      <c r="R19" s="589"/>
      <c r="S19" s="590"/>
    </row>
    <row r="20" spans="1:19" ht="18" customHeight="1">
      <c r="A20" s="440" t="s">
        <v>28</v>
      </c>
      <c r="B20" s="499" t="s">
        <v>441</v>
      </c>
      <c r="C20" s="500"/>
      <c r="D20" s="500"/>
      <c r="E20" s="500"/>
      <c r="F20" s="501"/>
      <c r="G20" s="441" t="s">
        <v>30</v>
      </c>
      <c r="H20" s="441"/>
      <c r="I20" s="442"/>
      <c r="J20" s="500" t="s">
        <v>412</v>
      </c>
      <c r="K20" s="500"/>
      <c r="L20" s="500"/>
      <c r="M20" s="500"/>
      <c r="N20" s="500"/>
      <c r="O20" s="500"/>
      <c r="P20" s="500"/>
      <c r="Q20" s="500"/>
      <c r="R20" s="500"/>
      <c r="S20" s="502"/>
    </row>
    <row r="21" spans="1:19" ht="15.75">
      <c r="A21" s="440"/>
      <c r="B21" s="607" t="s">
        <v>442</v>
      </c>
      <c r="C21" s="581"/>
      <c r="D21" s="581"/>
      <c r="E21" s="581"/>
      <c r="F21" s="608"/>
      <c r="G21" s="443"/>
      <c r="H21" s="443"/>
      <c r="I21" s="444"/>
      <c r="J21" s="503" t="s">
        <v>414</v>
      </c>
      <c r="K21" s="503"/>
      <c r="L21" s="503"/>
      <c r="M21" s="503"/>
      <c r="N21" s="503"/>
      <c r="O21" s="503"/>
      <c r="P21" s="503"/>
      <c r="Q21" s="503"/>
      <c r="R21" s="503"/>
      <c r="S21" s="504"/>
    </row>
    <row r="22" spans="1:19" ht="18" customHeight="1">
      <c r="A22" s="440"/>
      <c r="B22" s="607" t="s">
        <v>415</v>
      </c>
      <c r="C22" s="581"/>
      <c r="D22" s="581"/>
      <c r="E22" s="581"/>
      <c r="F22" s="608"/>
      <c r="G22" s="443"/>
      <c r="H22" s="443"/>
      <c r="I22" s="444"/>
      <c r="J22" s="503" t="s">
        <v>416</v>
      </c>
      <c r="K22" s="503"/>
      <c r="L22" s="503"/>
      <c r="M22" s="503"/>
      <c r="N22" s="503"/>
      <c r="O22" s="503"/>
      <c r="P22" s="503"/>
      <c r="Q22" s="503"/>
      <c r="R22" s="503"/>
      <c r="S22" s="504"/>
    </row>
    <row r="23" spans="1:19" ht="18" hidden="1" customHeight="1">
      <c r="A23" s="440"/>
      <c r="B23" s="484"/>
      <c r="C23" s="639"/>
      <c r="D23" s="639"/>
      <c r="E23" s="639"/>
      <c r="F23" s="640"/>
      <c r="G23" s="443"/>
      <c r="H23" s="443"/>
      <c r="I23" s="444"/>
      <c r="J23" s="503"/>
      <c r="K23" s="503"/>
      <c r="L23" s="503"/>
      <c r="M23" s="503"/>
      <c r="N23" s="503"/>
      <c r="O23" s="503"/>
      <c r="P23" s="503"/>
      <c r="Q23" s="503"/>
      <c r="R23" s="503"/>
      <c r="S23" s="504"/>
    </row>
    <row r="24" spans="1:19" ht="18" hidden="1" customHeight="1">
      <c r="A24" s="440"/>
      <c r="B24" s="508"/>
      <c r="C24" s="509"/>
      <c r="D24" s="509"/>
      <c r="E24" s="509"/>
      <c r="F24" s="510"/>
      <c r="G24" s="443"/>
      <c r="H24" s="443"/>
      <c r="I24" s="444"/>
      <c r="J24" s="511"/>
      <c r="K24" s="511"/>
      <c r="L24" s="511"/>
      <c r="M24" s="511"/>
      <c r="N24" s="511"/>
      <c r="O24" s="511"/>
      <c r="P24" s="511"/>
      <c r="Q24" s="511"/>
      <c r="R24" s="511"/>
      <c r="S24" s="512"/>
    </row>
    <row r="25" spans="1:19" ht="18" customHeight="1">
      <c r="A25" s="95" t="s">
        <v>39</v>
      </c>
      <c r="B25" s="55"/>
      <c r="C25" s="55"/>
      <c r="D25" s="54"/>
      <c r="E25" s="54"/>
      <c r="F25" s="54"/>
      <c r="G25" s="331" t="s">
        <v>40</v>
      </c>
      <c r="H25" s="331"/>
      <c r="I25" s="331"/>
      <c r="J25" s="331"/>
      <c r="K25" s="331" t="s">
        <v>41</v>
      </c>
      <c r="L25" s="331"/>
      <c r="M25" s="331"/>
      <c r="N25" s="331"/>
      <c r="O25" s="331" t="s">
        <v>42</v>
      </c>
      <c r="P25" s="331"/>
      <c r="Q25" s="331"/>
      <c r="R25" s="331"/>
      <c r="S25" s="331"/>
    </row>
    <row r="26" spans="1:19" ht="18" customHeight="1">
      <c r="A26" s="408" t="s">
        <v>43</v>
      </c>
      <c r="B26" s="409"/>
      <c r="C26" s="409"/>
      <c r="D26" s="409"/>
      <c r="E26" s="409"/>
      <c r="F26" s="410"/>
      <c r="G26" s="411">
        <v>1500000</v>
      </c>
      <c r="H26" s="411"/>
      <c r="I26" s="411"/>
      <c r="J26" s="411"/>
      <c r="K26" s="411">
        <v>0</v>
      </c>
      <c r="L26" s="411"/>
      <c r="M26" s="411"/>
      <c r="N26" s="411"/>
      <c r="O26" s="412">
        <f>G26+K26</f>
        <v>1500000</v>
      </c>
      <c r="P26" s="412"/>
      <c r="Q26" s="412"/>
      <c r="R26" s="412"/>
      <c r="S26" s="413"/>
    </row>
    <row r="27" spans="1:19" ht="18" customHeight="1">
      <c r="A27" s="414"/>
      <c r="B27" s="415"/>
      <c r="C27" s="415"/>
      <c r="D27" s="415"/>
      <c r="E27" s="415"/>
      <c r="F27" s="416"/>
      <c r="G27" s="417">
        <v>0</v>
      </c>
      <c r="H27" s="417"/>
      <c r="I27" s="417"/>
      <c r="J27" s="417"/>
      <c r="K27" s="417">
        <v>0</v>
      </c>
      <c r="L27" s="417"/>
      <c r="M27" s="417"/>
      <c r="N27" s="418"/>
      <c r="O27" s="419">
        <f>G27+K27</f>
        <v>0</v>
      </c>
      <c r="P27" s="419"/>
      <c r="Q27" s="419"/>
      <c r="R27" s="419"/>
      <c r="S27" s="420"/>
    </row>
    <row r="28" spans="1:19" ht="18" customHeight="1">
      <c r="A28" s="391"/>
      <c r="B28" s="392"/>
      <c r="C28" s="392"/>
      <c r="D28" s="392"/>
      <c r="E28" s="392"/>
      <c r="F28" s="362"/>
      <c r="G28" s="393">
        <v>0</v>
      </c>
      <c r="H28" s="393"/>
      <c r="I28" s="393"/>
      <c r="J28" s="393"/>
      <c r="K28" s="393">
        <v>0</v>
      </c>
      <c r="L28" s="393"/>
      <c r="M28" s="393"/>
      <c r="N28" s="394"/>
      <c r="O28" s="395">
        <f>G28+K28</f>
        <v>0</v>
      </c>
      <c r="P28" s="395"/>
      <c r="Q28" s="395"/>
      <c r="R28" s="395"/>
      <c r="S28" s="396"/>
    </row>
    <row r="29" spans="1:19" ht="18" customHeight="1" thickBot="1">
      <c r="A29" s="397" t="s">
        <v>44</v>
      </c>
      <c r="B29" s="398"/>
      <c r="C29" s="398"/>
      <c r="D29" s="398"/>
      <c r="E29" s="398"/>
      <c r="F29" s="399"/>
      <c r="G29" s="400">
        <f>SUM(G26:J28)</f>
        <v>1500000</v>
      </c>
      <c r="H29" s="400"/>
      <c r="I29" s="400"/>
      <c r="J29" s="400"/>
      <c r="K29" s="401">
        <f>SUM(K26:N28)</f>
        <v>0</v>
      </c>
      <c r="L29" s="401"/>
      <c r="M29" s="401"/>
      <c r="N29" s="401"/>
      <c r="O29" s="401">
        <f>SUM(O26:S28)</f>
        <v>1500000</v>
      </c>
      <c r="P29" s="401"/>
      <c r="Q29" s="401"/>
      <c r="R29" s="401"/>
      <c r="S29" s="402"/>
    </row>
    <row r="30" spans="1:19" ht="18" customHeight="1" thickTop="1">
      <c r="A30" s="53"/>
      <c r="B30" s="52"/>
      <c r="C30" s="52"/>
      <c r="D30" s="52"/>
      <c r="E30" s="52"/>
      <c r="F30" s="52"/>
      <c r="G30" s="52"/>
      <c r="H30" s="52"/>
      <c r="I30" s="52"/>
      <c r="J30" s="52"/>
      <c r="K30" s="52"/>
      <c r="L30" s="52"/>
      <c r="M30" s="52"/>
      <c r="N30" s="52"/>
      <c r="O30" s="52"/>
      <c r="P30" s="52"/>
      <c r="Q30" s="52"/>
      <c r="R30" s="52"/>
      <c r="S30" s="51"/>
    </row>
    <row r="31" spans="1:19" ht="18" customHeight="1">
      <c r="A31" s="277" t="s">
        <v>45</v>
      </c>
      <c r="B31" s="279"/>
      <c r="C31" s="403" t="s">
        <v>46</v>
      </c>
      <c r="D31" s="404"/>
      <c r="E31" s="403" t="s">
        <v>47</v>
      </c>
      <c r="F31" s="404"/>
      <c r="G31" s="406" t="s">
        <v>45</v>
      </c>
      <c r="H31" s="404"/>
      <c r="I31" s="404"/>
      <c r="J31" s="404"/>
      <c r="K31" s="404" t="s">
        <v>46</v>
      </c>
      <c r="L31" s="404"/>
      <c r="M31" s="404"/>
      <c r="N31" s="404"/>
      <c r="O31" s="404" t="s">
        <v>47</v>
      </c>
      <c r="P31" s="404"/>
      <c r="Q31" s="404"/>
      <c r="R31" s="404"/>
      <c r="S31" s="407"/>
    </row>
    <row r="32" spans="1:19" ht="18" customHeight="1">
      <c r="A32" s="305" t="s">
        <v>48</v>
      </c>
      <c r="B32" s="306"/>
      <c r="C32" s="367" t="s">
        <v>417</v>
      </c>
      <c r="D32" s="367"/>
      <c r="E32" s="475" t="s">
        <v>418</v>
      </c>
      <c r="F32" s="476"/>
      <c r="G32" s="370" t="s">
        <v>51</v>
      </c>
      <c r="H32" s="370"/>
      <c r="I32" s="370"/>
      <c r="J32" s="370"/>
      <c r="K32" s="348" t="s">
        <v>52</v>
      </c>
      <c r="L32" s="349"/>
      <c r="M32" s="349"/>
      <c r="N32" s="349"/>
      <c r="O32" s="373" t="s">
        <v>53</v>
      </c>
      <c r="P32" s="374"/>
      <c r="Q32" s="374"/>
      <c r="R32" s="374"/>
      <c r="S32" s="375"/>
    </row>
    <row r="33" spans="1:20" ht="18" customHeight="1">
      <c r="A33" s="364"/>
      <c r="B33" s="365"/>
      <c r="C33" s="484"/>
      <c r="D33" s="484"/>
      <c r="E33" s="485"/>
      <c r="F33" s="486"/>
      <c r="G33" s="370"/>
      <c r="H33" s="370"/>
      <c r="I33" s="370"/>
      <c r="J33" s="370"/>
      <c r="K33" s="341"/>
      <c r="L33" s="342"/>
      <c r="M33" s="342"/>
      <c r="N33" s="487"/>
      <c r="O33" s="602"/>
      <c r="P33" s="603"/>
      <c r="Q33" s="603"/>
      <c r="R33" s="603"/>
      <c r="S33" s="604"/>
    </row>
    <row r="34" spans="1:20" ht="18" customHeight="1">
      <c r="A34" s="307"/>
      <c r="B34" s="308"/>
      <c r="C34" s="491"/>
      <c r="D34" s="492"/>
      <c r="E34" s="493"/>
      <c r="F34" s="494"/>
      <c r="G34" s="477"/>
      <c r="H34" s="371"/>
      <c r="I34" s="371"/>
      <c r="J34" s="372"/>
      <c r="K34" s="495"/>
      <c r="L34" s="496"/>
      <c r="M34" s="496"/>
      <c r="N34" s="496"/>
      <c r="O34" s="497"/>
      <c r="P34" s="497"/>
      <c r="Q34" s="497"/>
      <c r="R34" s="497"/>
      <c r="S34" s="498"/>
    </row>
    <row r="35" spans="1:20" ht="18" customHeight="1">
      <c r="A35" s="50" t="s">
        <v>60</v>
      </c>
      <c r="B35" s="49"/>
      <c r="C35" s="44"/>
      <c r="D35" s="44"/>
      <c r="E35" s="44"/>
      <c r="F35" s="44"/>
      <c r="G35" s="44"/>
      <c r="H35" s="44"/>
      <c r="I35" s="44"/>
      <c r="J35" s="44"/>
      <c r="K35" s="44"/>
      <c r="L35" s="44"/>
      <c r="M35" s="44"/>
      <c r="N35" s="44"/>
      <c r="O35" s="44"/>
      <c r="P35" s="44"/>
      <c r="Q35" s="44"/>
      <c r="R35" s="44"/>
      <c r="S35" s="9"/>
    </row>
    <row r="36" spans="1:20" ht="18" customHeight="1">
      <c r="A36" s="277" t="s">
        <v>45</v>
      </c>
      <c r="B36" s="279"/>
      <c r="C36" s="331" t="s">
        <v>46</v>
      </c>
      <c r="D36" s="331"/>
      <c r="E36" s="331" t="s">
        <v>47</v>
      </c>
      <c r="F36" s="331"/>
      <c r="G36" s="332" t="s">
        <v>45</v>
      </c>
      <c r="H36" s="333"/>
      <c r="I36" s="333"/>
      <c r="J36" s="333"/>
      <c r="K36" s="333" t="s">
        <v>46</v>
      </c>
      <c r="L36" s="333"/>
      <c r="M36" s="333"/>
      <c r="N36" s="333"/>
      <c r="O36" s="331" t="s">
        <v>47</v>
      </c>
      <c r="P36" s="331"/>
      <c r="Q36" s="331"/>
      <c r="R36" s="331"/>
      <c r="S36" s="334"/>
    </row>
    <row r="37" spans="1:20" ht="18" customHeight="1">
      <c r="A37" s="335" t="s">
        <v>61</v>
      </c>
      <c r="B37" s="336"/>
      <c r="C37" s="367" t="s">
        <v>419</v>
      </c>
      <c r="D37" s="367"/>
      <c r="E37" s="475" t="s">
        <v>418</v>
      </c>
      <c r="F37" s="476"/>
      <c r="G37" s="345" t="s">
        <v>64</v>
      </c>
      <c r="H37" s="345"/>
      <c r="I37" s="345"/>
      <c r="J37" s="345"/>
      <c r="K37" s="348" t="s">
        <v>52</v>
      </c>
      <c r="L37" s="349"/>
      <c r="M37" s="349"/>
      <c r="N37" s="349"/>
      <c r="O37" s="373" t="s">
        <v>53</v>
      </c>
      <c r="P37" s="374"/>
      <c r="Q37" s="374"/>
      <c r="R37" s="374"/>
      <c r="S37" s="375"/>
    </row>
    <row r="38" spans="1:20" ht="18" customHeight="1">
      <c r="A38" s="337"/>
      <c r="B38" s="338"/>
      <c r="C38" s="341"/>
      <c r="D38" s="342"/>
      <c r="E38" s="355"/>
      <c r="F38" s="356"/>
      <c r="G38" s="346"/>
      <c r="H38" s="346"/>
      <c r="I38" s="346"/>
      <c r="J38" s="346"/>
      <c r="K38" s="357"/>
      <c r="L38" s="358"/>
      <c r="M38" s="358"/>
      <c r="N38" s="359"/>
      <c r="O38" s="357"/>
      <c r="P38" s="358"/>
      <c r="Q38" s="358"/>
      <c r="R38" s="358"/>
      <c r="S38" s="360"/>
    </row>
    <row r="39" spans="1:20" ht="18" customHeight="1">
      <c r="A39" s="339"/>
      <c r="B39" s="340"/>
      <c r="C39" s="347"/>
      <c r="D39" s="314"/>
      <c r="E39" s="361"/>
      <c r="F39" s="362"/>
      <c r="G39" s="313"/>
      <c r="H39" s="347"/>
      <c r="I39" s="347"/>
      <c r="J39" s="314"/>
      <c r="K39" s="317"/>
      <c r="L39" s="318"/>
      <c r="M39" s="318"/>
      <c r="N39" s="318"/>
      <c r="O39" s="318"/>
      <c r="P39" s="317"/>
      <c r="Q39" s="317"/>
      <c r="R39" s="317"/>
      <c r="S39" s="363"/>
    </row>
    <row r="40" spans="1:20" ht="18" customHeight="1">
      <c r="A40" s="320" t="s">
        <v>66</v>
      </c>
      <c r="B40" s="304"/>
      <c r="C40" s="91"/>
      <c r="E40" s="106"/>
      <c r="F40" s="106"/>
      <c r="G40" s="106"/>
      <c r="H40" s="106"/>
      <c r="I40" s="106"/>
      <c r="J40" s="106"/>
      <c r="K40" s="106"/>
      <c r="L40" s="106"/>
      <c r="M40" s="106"/>
      <c r="N40" s="106"/>
      <c r="O40" s="106"/>
      <c r="P40" s="106"/>
      <c r="Q40" s="106"/>
      <c r="R40" s="106"/>
      <c r="S40" s="9"/>
    </row>
    <row r="41" spans="1:20" ht="18" customHeight="1">
      <c r="A41" s="305" t="s">
        <v>67</v>
      </c>
      <c r="B41" s="306"/>
      <c r="C41" s="309" t="s">
        <v>420</v>
      </c>
      <c r="D41" s="309"/>
      <c r="E41" s="310"/>
      <c r="F41" s="467" t="s">
        <v>69</v>
      </c>
      <c r="G41" s="336"/>
      <c r="H41" s="469" t="s">
        <v>421</v>
      </c>
      <c r="I41" s="315"/>
      <c r="J41" s="315"/>
      <c r="K41" s="315"/>
      <c r="L41" s="315"/>
      <c r="M41" s="315"/>
      <c r="N41" s="315"/>
      <c r="O41" s="315"/>
      <c r="P41" s="315"/>
      <c r="Q41" s="315"/>
      <c r="R41" s="315"/>
      <c r="S41" s="316"/>
    </row>
    <row r="42" spans="1:20" ht="18" customHeight="1">
      <c r="A42" s="307"/>
      <c r="B42" s="308"/>
      <c r="C42" s="385"/>
      <c r="D42" s="386"/>
      <c r="E42" s="386"/>
      <c r="F42" s="468"/>
      <c r="G42" s="340"/>
      <c r="H42" s="385"/>
      <c r="I42" s="386"/>
      <c r="J42" s="386"/>
      <c r="K42" s="386"/>
      <c r="L42" s="386"/>
      <c r="M42" s="386"/>
      <c r="N42" s="386"/>
      <c r="O42" s="386"/>
      <c r="P42" s="386"/>
      <c r="Q42" s="386"/>
      <c r="R42" s="386"/>
      <c r="S42" s="470"/>
    </row>
    <row r="43" spans="1:20" ht="18" customHeight="1">
      <c r="A43" s="320" t="s">
        <v>73</v>
      </c>
      <c r="B43" s="304"/>
      <c r="C43" s="44"/>
      <c r="S43" s="9"/>
    </row>
    <row r="44" spans="1:20" ht="18" customHeight="1">
      <c r="A44" s="321" t="s">
        <v>74</v>
      </c>
      <c r="B44" s="322"/>
      <c r="C44" s="323"/>
      <c r="D44" s="327" t="s">
        <v>75</v>
      </c>
      <c r="E44" s="328" t="s">
        <v>76</v>
      </c>
      <c r="F44" s="329" t="s">
        <v>77</v>
      </c>
      <c r="G44" s="330" t="s">
        <v>78</v>
      </c>
      <c r="H44" s="330"/>
      <c r="I44" s="330"/>
      <c r="J44" s="330"/>
      <c r="K44" s="330"/>
      <c r="L44" s="330"/>
      <c r="M44" s="330"/>
      <c r="N44" s="330"/>
      <c r="O44" s="330"/>
      <c r="P44" s="330"/>
      <c r="Q44" s="330"/>
      <c r="R44" s="330"/>
      <c r="S44" s="334"/>
      <c r="T44" s="252" t="s">
        <v>79</v>
      </c>
    </row>
    <row r="45" spans="1:20" ht="18" customHeight="1">
      <c r="A45" s="324"/>
      <c r="B45" s="325"/>
      <c r="C45" s="326"/>
      <c r="D45" s="327"/>
      <c r="E45" s="328"/>
      <c r="F45" s="329"/>
      <c r="G45" s="43" t="s">
        <v>80</v>
      </c>
      <c r="H45" s="43" t="s">
        <v>81</v>
      </c>
      <c r="I45" s="43" t="s">
        <v>82</v>
      </c>
      <c r="J45" s="43" t="s">
        <v>83</v>
      </c>
      <c r="K45" s="43" t="s">
        <v>84</v>
      </c>
      <c r="L45" s="43" t="s">
        <v>85</v>
      </c>
      <c r="M45" s="43" t="s">
        <v>86</v>
      </c>
      <c r="N45" s="43" t="s">
        <v>87</v>
      </c>
      <c r="O45" s="43" t="s">
        <v>88</v>
      </c>
      <c r="P45" s="43" t="s">
        <v>89</v>
      </c>
      <c r="Q45" s="43" t="s">
        <v>90</v>
      </c>
      <c r="R45" s="43" t="s">
        <v>91</v>
      </c>
      <c r="S45" s="42" t="s">
        <v>92</v>
      </c>
      <c r="T45" s="253"/>
    </row>
    <row r="46" spans="1:20" ht="34.5" customHeight="1">
      <c r="A46" s="292" t="s">
        <v>443</v>
      </c>
      <c r="B46" s="292"/>
      <c r="C46" s="292"/>
      <c r="D46" s="218"/>
      <c r="E46" s="218"/>
      <c r="F46" s="219"/>
      <c r="G46" s="219"/>
      <c r="H46" s="219"/>
      <c r="I46" s="219"/>
      <c r="J46" s="219"/>
      <c r="K46" s="219"/>
      <c r="L46" s="219"/>
      <c r="M46" s="219"/>
      <c r="N46" s="219"/>
      <c r="O46" s="219"/>
      <c r="P46" s="219"/>
      <c r="Q46" s="219"/>
      <c r="R46" s="219"/>
      <c r="S46" s="220"/>
      <c r="T46" s="254"/>
    </row>
    <row r="47" spans="1:20" ht="22.15" customHeight="1">
      <c r="A47" s="293" t="s">
        <v>423</v>
      </c>
      <c r="B47" s="294"/>
      <c r="C47" s="295"/>
      <c r="D47" s="27" t="s">
        <v>223</v>
      </c>
      <c r="E47" s="35" t="s">
        <v>171</v>
      </c>
      <c r="F47" s="214">
        <v>0.15</v>
      </c>
      <c r="G47" s="214">
        <v>0.5</v>
      </c>
      <c r="H47" s="214">
        <v>0.5</v>
      </c>
      <c r="I47" s="214"/>
      <c r="J47" s="214"/>
      <c r="K47" s="214"/>
      <c r="L47" s="214"/>
      <c r="M47" s="214"/>
      <c r="N47" s="214"/>
      <c r="O47" s="214"/>
      <c r="P47" s="214"/>
      <c r="Q47" s="214"/>
      <c r="R47" s="214"/>
      <c r="S47" s="28">
        <f>SUM(G47:R47)</f>
        <v>1</v>
      </c>
      <c r="T47" s="187" t="s">
        <v>444</v>
      </c>
    </row>
    <row r="48" spans="1:20" ht="69" customHeight="1">
      <c r="A48" s="293" t="s">
        <v>425</v>
      </c>
      <c r="B48" s="294"/>
      <c r="C48" s="295"/>
      <c r="D48" s="212" t="s">
        <v>426</v>
      </c>
      <c r="E48" s="35" t="s">
        <v>171</v>
      </c>
      <c r="F48" s="215">
        <v>0.15</v>
      </c>
      <c r="G48" s="215"/>
      <c r="H48" s="215">
        <v>0.5</v>
      </c>
      <c r="I48" s="215">
        <v>0.5</v>
      </c>
      <c r="J48" s="215"/>
      <c r="K48" s="215"/>
      <c r="L48" s="215"/>
      <c r="M48" s="215"/>
      <c r="N48" s="215"/>
      <c r="O48" s="215"/>
      <c r="P48" s="215"/>
      <c r="Q48" s="215"/>
      <c r="R48" s="215"/>
      <c r="S48" s="28">
        <f>SUM(G48:R48)</f>
        <v>1</v>
      </c>
      <c r="T48" s="188" t="s">
        <v>445</v>
      </c>
    </row>
    <row r="49" spans="1:21" ht="222.75" customHeight="1">
      <c r="A49" s="296" t="s">
        <v>428</v>
      </c>
      <c r="B49" s="297"/>
      <c r="C49" s="298"/>
      <c r="D49" s="212" t="s">
        <v>446</v>
      </c>
      <c r="E49" s="31" t="s">
        <v>5</v>
      </c>
      <c r="F49" s="216">
        <v>0.4</v>
      </c>
      <c r="G49" s="216"/>
      <c r="H49" s="216"/>
      <c r="I49" s="216"/>
      <c r="J49" s="216">
        <v>0.2</v>
      </c>
      <c r="K49" s="216">
        <v>0.2</v>
      </c>
      <c r="L49" s="216">
        <v>0.2</v>
      </c>
      <c r="M49" s="216">
        <v>0.2</v>
      </c>
      <c r="N49" s="216">
        <v>0.2</v>
      </c>
      <c r="O49" s="217"/>
      <c r="P49" s="216"/>
      <c r="Q49" s="216"/>
      <c r="R49" s="216"/>
      <c r="S49" s="28">
        <f>SUM(G49:R49)</f>
        <v>1</v>
      </c>
      <c r="T49" s="194" t="s">
        <v>447</v>
      </c>
      <c r="U49" s="221"/>
    </row>
    <row r="50" spans="1:21" s="33" customFormat="1" ht="81.75" customHeight="1">
      <c r="A50" s="133" t="s">
        <v>431</v>
      </c>
      <c r="B50" s="132"/>
      <c r="C50" s="131"/>
      <c r="D50" s="212" t="s">
        <v>432</v>
      </c>
      <c r="E50" s="31" t="s">
        <v>5</v>
      </c>
      <c r="F50" s="216">
        <v>0.2</v>
      </c>
      <c r="G50" s="216"/>
      <c r="H50" s="216"/>
      <c r="I50" s="216"/>
      <c r="J50" s="216"/>
      <c r="K50" s="216"/>
      <c r="L50" s="216"/>
      <c r="M50" s="216">
        <v>0.2</v>
      </c>
      <c r="N50" s="216">
        <v>0.2</v>
      </c>
      <c r="O50" s="216">
        <v>0.2</v>
      </c>
      <c r="P50" s="216">
        <v>0.2</v>
      </c>
      <c r="Q50" s="216">
        <v>0.2</v>
      </c>
      <c r="R50" s="216"/>
      <c r="S50" s="28">
        <f>SUM(G50:R50)</f>
        <v>1</v>
      </c>
      <c r="T50" s="194" t="s">
        <v>448</v>
      </c>
    </row>
    <row r="51" spans="1:21" ht="18" customHeight="1">
      <c r="A51" s="133" t="s">
        <v>235</v>
      </c>
      <c r="B51" s="132"/>
      <c r="C51" s="131"/>
      <c r="D51" s="213" t="s">
        <v>107</v>
      </c>
      <c r="E51" s="31" t="s">
        <v>5</v>
      </c>
      <c r="F51" s="216">
        <v>0.1</v>
      </c>
      <c r="G51" s="216"/>
      <c r="H51" s="216"/>
      <c r="I51" s="216"/>
      <c r="J51" s="216"/>
      <c r="K51" s="216"/>
      <c r="L51" s="216"/>
      <c r="M51" s="216"/>
      <c r="N51" s="216"/>
      <c r="O51" s="216"/>
      <c r="P51" s="216"/>
      <c r="Q51" s="216">
        <v>0.5</v>
      </c>
      <c r="R51" s="216">
        <v>0.5</v>
      </c>
      <c r="S51" s="28">
        <f>SUM(G51:R51)</f>
        <v>1</v>
      </c>
      <c r="T51" s="185" t="s">
        <v>188</v>
      </c>
    </row>
    <row r="52" spans="1:21" ht="18" hidden="1" customHeight="1">
      <c r="A52" s="299"/>
      <c r="B52" s="297"/>
      <c r="C52" s="298"/>
      <c r="D52" s="27"/>
      <c r="E52" s="27"/>
      <c r="F52" s="26"/>
      <c r="G52" s="25"/>
      <c r="H52" s="25"/>
      <c r="I52" s="25"/>
      <c r="J52" s="25"/>
      <c r="K52" s="25"/>
      <c r="L52" s="25"/>
      <c r="M52" s="25"/>
      <c r="N52" s="25"/>
      <c r="O52" s="25"/>
      <c r="P52" s="25"/>
      <c r="Q52" s="25"/>
      <c r="R52" s="25"/>
      <c r="S52" s="24"/>
      <c r="T52" s="186"/>
    </row>
    <row r="53" spans="1:21" ht="18" hidden="1" customHeight="1">
      <c r="A53" s="299"/>
      <c r="B53" s="297"/>
      <c r="C53" s="298"/>
      <c r="D53" s="27"/>
      <c r="E53" s="27"/>
      <c r="F53" s="26"/>
      <c r="G53" s="25"/>
      <c r="H53" s="25"/>
      <c r="I53" s="25"/>
      <c r="J53" s="25"/>
      <c r="K53" s="25"/>
      <c r="L53" s="25"/>
      <c r="M53" s="25"/>
      <c r="N53" s="25"/>
      <c r="O53" s="25"/>
      <c r="P53" s="25"/>
      <c r="Q53" s="25"/>
      <c r="R53" s="25"/>
      <c r="S53" s="24"/>
      <c r="T53" s="182"/>
    </row>
    <row r="54" spans="1:21" ht="18" hidden="1" customHeight="1">
      <c r="A54" s="300"/>
      <c r="B54" s="301"/>
      <c r="C54" s="302"/>
      <c r="D54" s="23"/>
      <c r="E54" s="22"/>
      <c r="F54" s="21"/>
      <c r="G54" s="20"/>
      <c r="H54" s="20"/>
      <c r="I54" s="20"/>
      <c r="J54" s="20"/>
      <c r="K54" s="20"/>
      <c r="L54" s="20"/>
      <c r="M54" s="20"/>
      <c r="N54" s="20"/>
      <c r="O54" s="20"/>
      <c r="P54" s="20"/>
      <c r="Q54" s="20"/>
      <c r="R54" s="20"/>
      <c r="S54" s="19"/>
      <c r="T54" s="182"/>
    </row>
    <row r="55" spans="1:21" ht="18" customHeight="1">
      <c r="A55" s="277" t="s">
        <v>92</v>
      </c>
      <c r="B55" s="278"/>
      <c r="C55" s="279"/>
      <c r="D55" s="18"/>
      <c r="E55" s="18"/>
      <c r="F55" s="17">
        <f>SUM(F46:F54)</f>
        <v>0.99999999999999989</v>
      </c>
      <c r="G55" s="17">
        <f t="shared" ref="G55:O55" si="0">(G46*$F$46)+(G47*$F$47)+(G48*$F$48)+(G49*$F$49)+(G50*$F$50)+(G51*$F$51)+(G52*$F$52)+(G53*$F$53)+(G54*$F$54)</f>
        <v>7.4999999999999997E-2</v>
      </c>
      <c r="H55" s="17">
        <f t="shared" si="0"/>
        <v>0.15</v>
      </c>
      <c r="I55" s="129">
        <f t="shared" si="0"/>
        <v>7.4999999999999997E-2</v>
      </c>
      <c r="J55" s="17">
        <f t="shared" si="0"/>
        <v>8.0000000000000016E-2</v>
      </c>
      <c r="K55" s="17">
        <f t="shared" si="0"/>
        <v>8.0000000000000016E-2</v>
      </c>
      <c r="L55" s="17">
        <f t="shared" si="0"/>
        <v>8.0000000000000016E-2</v>
      </c>
      <c r="M55" s="17">
        <f t="shared" si="0"/>
        <v>0.12000000000000002</v>
      </c>
      <c r="N55" s="17">
        <f t="shared" si="0"/>
        <v>0.12000000000000002</v>
      </c>
      <c r="O55" s="17">
        <f t="shared" si="0"/>
        <v>4.0000000000000008E-2</v>
      </c>
      <c r="P55" s="17">
        <f>(P46*$F$46)+(P47*$F$47)+(P48*$F$48)+(O49*$F$49)+(P50*$F$50)+(P51*$F$51)+(P52*$F$52)+(P53*$F$53)+(P54*$F$54)</f>
        <v>4.0000000000000008E-2</v>
      </c>
      <c r="Q55" s="17">
        <f>(Q46*$F$46)+(Q47*$F$47)+(Q48*$F$48)+(Q49*$F$49)+(Q50*$F$50)+(Q51*$F$51)+(Q52*$F$52)+(Q53*$F$53)+(Q54*$F$54)</f>
        <v>9.0000000000000011E-2</v>
      </c>
      <c r="R55" s="17">
        <f>(R46*$F$46)+(R47*$F$47)+(R48*$F$48)+(R49*$F$49)*(R49*$F$49)+(R51*$F$51)+(R52*$F$52)+(R53*$F$53)+(R54*$F$54)</f>
        <v>0.05</v>
      </c>
      <c r="S55" s="16">
        <f>SUM(G55:R55)</f>
        <v>1</v>
      </c>
      <c r="T55" s="182"/>
    </row>
    <row r="56" spans="1:21" ht="18" customHeight="1">
      <c r="A56" s="277" t="s">
        <v>109</v>
      </c>
      <c r="B56" s="278"/>
      <c r="C56" s="279"/>
      <c r="D56" s="18"/>
      <c r="E56" s="18" t="s">
        <v>110</v>
      </c>
      <c r="F56" s="17">
        <f>SUM(F46:F54)</f>
        <v>0.99999999999999989</v>
      </c>
      <c r="G56" s="17">
        <f>G55</f>
        <v>7.4999999999999997E-2</v>
      </c>
      <c r="H56" s="17">
        <f t="shared" ref="H56:R56" si="1">G56+H55</f>
        <v>0.22499999999999998</v>
      </c>
      <c r="I56" s="17">
        <f t="shared" si="1"/>
        <v>0.3</v>
      </c>
      <c r="J56" s="17">
        <f t="shared" si="1"/>
        <v>0.38</v>
      </c>
      <c r="K56" s="17">
        <f t="shared" si="1"/>
        <v>0.46</v>
      </c>
      <c r="L56" s="17">
        <f t="shared" si="1"/>
        <v>0.54</v>
      </c>
      <c r="M56" s="17">
        <f t="shared" si="1"/>
        <v>0.66</v>
      </c>
      <c r="N56" s="17">
        <f t="shared" si="1"/>
        <v>0.78</v>
      </c>
      <c r="O56" s="17">
        <f t="shared" si="1"/>
        <v>0.82000000000000006</v>
      </c>
      <c r="P56" s="17">
        <f t="shared" si="1"/>
        <v>0.8600000000000001</v>
      </c>
      <c r="Q56" s="17">
        <f t="shared" si="1"/>
        <v>0.95000000000000007</v>
      </c>
      <c r="R56" s="17">
        <f t="shared" si="1"/>
        <v>1</v>
      </c>
      <c r="S56" s="16"/>
      <c r="T56" s="182"/>
    </row>
    <row r="57" spans="1:21" ht="18.75">
      <c r="A57" s="280" t="s">
        <v>111</v>
      </c>
      <c r="B57" s="281"/>
      <c r="S57" s="9"/>
    </row>
    <row r="58" spans="1:21" ht="34.9" customHeight="1">
      <c r="A58" s="542" t="s">
        <v>112</v>
      </c>
      <c r="B58" s="462"/>
      <c r="C58" s="15" t="s">
        <v>113</v>
      </c>
      <c r="D58" s="284" t="s">
        <v>114</v>
      </c>
      <c r="E58" s="285"/>
      <c r="F58" s="284" t="s">
        <v>115</v>
      </c>
      <c r="G58" s="285"/>
      <c r="H58" s="286" t="s">
        <v>116</v>
      </c>
      <c r="I58" s="286"/>
      <c r="J58" s="286"/>
      <c r="K58" s="286"/>
      <c r="L58" s="286"/>
      <c r="M58" s="286"/>
      <c r="N58" s="286"/>
      <c r="O58" s="286"/>
      <c r="P58" s="286"/>
      <c r="Q58" s="286"/>
      <c r="R58" s="286"/>
      <c r="S58" s="543"/>
    </row>
    <row r="59" spans="1:21" ht="18" customHeight="1">
      <c r="A59" s="544" t="s">
        <v>434</v>
      </c>
      <c r="B59" s="464"/>
      <c r="C59" s="12" t="s">
        <v>435</v>
      </c>
      <c r="D59" s="287" t="s">
        <v>119</v>
      </c>
      <c r="E59" s="288"/>
      <c r="F59" s="289" t="s">
        <v>120</v>
      </c>
      <c r="G59" s="290"/>
      <c r="H59" s="291" t="s">
        <v>436</v>
      </c>
      <c r="I59" s="291"/>
      <c r="J59" s="291"/>
      <c r="K59" s="291"/>
      <c r="L59" s="291"/>
      <c r="M59" s="291"/>
      <c r="N59" s="291"/>
      <c r="O59" s="291"/>
      <c r="P59" s="291"/>
      <c r="Q59" s="291"/>
      <c r="R59" s="291"/>
      <c r="S59" s="545"/>
    </row>
    <row r="60" spans="1:21" ht="18" customHeight="1">
      <c r="A60" s="528" t="s">
        <v>437</v>
      </c>
      <c r="B60" s="529"/>
      <c r="C60" s="128"/>
      <c r="D60" s="530"/>
      <c r="E60" s="531"/>
      <c r="F60" s="532"/>
      <c r="G60" s="533"/>
      <c r="H60" s="534"/>
      <c r="I60" s="534"/>
      <c r="J60" s="534"/>
      <c r="K60" s="534"/>
      <c r="L60" s="534"/>
      <c r="M60" s="534"/>
      <c r="N60" s="534"/>
      <c r="O60" s="534"/>
      <c r="P60" s="534"/>
      <c r="Q60" s="534"/>
      <c r="R60" s="534"/>
      <c r="S60" s="535"/>
    </row>
    <row r="61" spans="1:21" ht="18" customHeight="1">
      <c r="A61" s="127"/>
      <c r="B61" s="126"/>
      <c r="C61" s="12"/>
      <c r="D61" s="101"/>
      <c r="E61" s="102"/>
      <c r="F61" s="125"/>
      <c r="G61" s="124"/>
      <c r="H61" s="123"/>
      <c r="I61" s="123"/>
      <c r="J61" s="123"/>
      <c r="K61" s="123"/>
      <c r="L61" s="123"/>
      <c r="M61" s="123"/>
      <c r="N61" s="123"/>
      <c r="O61" s="123"/>
      <c r="P61" s="123"/>
      <c r="Q61" s="123"/>
      <c r="R61" s="123"/>
      <c r="S61" s="94"/>
    </row>
    <row r="62" spans="1:21" ht="18" customHeight="1">
      <c r="A62" s="536" t="s">
        <v>123</v>
      </c>
      <c r="B62" s="281"/>
      <c r="C62" s="122"/>
      <c r="D62" s="54"/>
      <c r="E62" s="54"/>
      <c r="F62" s="54"/>
      <c r="G62" s="54"/>
      <c r="H62" s="54"/>
      <c r="I62" s="54"/>
      <c r="J62" s="54"/>
      <c r="K62" s="54"/>
      <c r="L62" s="54"/>
      <c r="M62" s="54"/>
      <c r="N62" s="54"/>
      <c r="O62" s="54"/>
      <c r="P62" s="54"/>
      <c r="Q62" s="54"/>
      <c r="R62" s="54"/>
      <c r="S62" s="121"/>
    </row>
    <row r="63" spans="1:21" ht="18" customHeight="1">
      <c r="A63" s="268" t="s">
        <v>124</v>
      </c>
      <c r="B63" s="269"/>
      <c r="C63" s="120" t="s">
        <v>125</v>
      </c>
      <c r="D63" s="537" t="s">
        <v>126</v>
      </c>
      <c r="E63" s="538"/>
      <c r="F63" s="538"/>
      <c r="G63" s="539"/>
      <c r="H63" s="537" t="s">
        <v>127</v>
      </c>
      <c r="I63" s="540"/>
      <c r="J63" s="540"/>
      <c r="K63" s="540"/>
      <c r="L63" s="540"/>
      <c r="M63" s="540"/>
      <c r="N63" s="540"/>
      <c r="O63" s="540"/>
      <c r="P63" s="540"/>
      <c r="Q63" s="540"/>
      <c r="R63" s="540"/>
      <c r="S63" s="541"/>
    </row>
    <row r="64" spans="1:21" ht="18" customHeight="1">
      <c r="A64" s="268"/>
      <c r="B64" s="269"/>
      <c r="C64" s="5"/>
      <c r="D64" s="244"/>
      <c r="E64" s="245"/>
      <c r="F64" s="245"/>
      <c r="G64" s="246"/>
      <c r="H64" s="244"/>
      <c r="I64" s="245"/>
      <c r="J64" s="245"/>
      <c r="K64" s="245"/>
      <c r="L64" s="245"/>
      <c r="M64" s="245"/>
      <c r="N64" s="245"/>
      <c r="O64" s="245"/>
      <c r="P64" s="245"/>
      <c r="Q64" s="245"/>
      <c r="R64" s="245"/>
      <c r="S64" s="247"/>
    </row>
    <row r="65" spans="1:19" ht="31.9" customHeight="1">
      <c r="A65" s="270"/>
      <c r="B65" s="271"/>
      <c r="C65" s="3"/>
      <c r="D65" s="248"/>
      <c r="E65" s="249"/>
      <c r="F65" s="249"/>
      <c r="G65" s="250"/>
      <c r="H65" s="248"/>
      <c r="I65" s="249"/>
      <c r="J65" s="249"/>
      <c r="K65" s="249"/>
      <c r="L65" s="249"/>
      <c r="M65" s="249"/>
      <c r="N65" s="249"/>
      <c r="O65" s="249"/>
      <c r="P65" s="249"/>
      <c r="Q65" s="249"/>
      <c r="R65" s="249"/>
      <c r="S65" s="251"/>
    </row>
    <row r="66" spans="1:19" ht="18" customHeight="1">
      <c r="A66" s="233" t="s">
        <v>132</v>
      </c>
      <c r="B66" s="234"/>
      <c r="C66" s="7" t="s">
        <v>133</v>
      </c>
      <c r="D66" s="6" t="s">
        <v>134</v>
      </c>
      <c r="E66" s="239" t="s">
        <v>135</v>
      </c>
      <c r="F66" s="240"/>
      <c r="G66" s="241"/>
      <c r="H66" s="242" t="s">
        <v>136</v>
      </c>
      <c r="I66" s="242"/>
      <c r="J66" s="242"/>
      <c r="K66" s="242"/>
      <c r="L66" s="242"/>
      <c r="M66" s="242"/>
      <c r="N66" s="242"/>
      <c r="O66" s="242"/>
      <c r="P66" s="242"/>
      <c r="Q66" s="242"/>
      <c r="R66" s="242"/>
      <c r="S66" s="243"/>
    </row>
    <row r="67" spans="1:19" ht="18" customHeight="1">
      <c r="A67" s="235"/>
      <c r="B67" s="236"/>
      <c r="C67" s="5" t="s">
        <v>137</v>
      </c>
      <c r="D67" s="4">
        <v>1</v>
      </c>
      <c r="E67" s="244" t="s">
        <v>119</v>
      </c>
      <c r="F67" s="245"/>
      <c r="G67" s="246"/>
      <c r="H67" s="626" t="s">
        <v>438</v>
      </c>
      <c r="I67" s="627"/>
      <c r="J67" s="627"/>
      <c r="K67" s="627"/>
      <c r="L67" s="627"/>
      <c r="M67" s="627"/>
      <c r="N67" s="627"/>
      <c r="O67" s="627"/>
      <c r="P67" s="627"/>
      <c r="Q67" s="627"/>
      <c r="R67" s="627"/>
      <c r="S67" s="628"/>
    </row>
    <row r="68" spans="1:19" ht="18" customHeight="1">
      <c r="A68" s="237"/>
      <c r="B68" s="238"/>
      <c r="C68" s="3" t="s">
        <v>139</v>
      </c>
      <c r="D68" s="2">
        <v>6</v>
      </c>
      <c r="E68" s="248" t="s">
        <v>119</v>
      </c>
      <c r="F68" s="249"/>
      <c r="G68" s="250"/>
      <c r="H68" s="629" t="s">
        <v>438</v>
      </c>
      <c r="I68" s="630"/>
      <c r="J68" s="630"/>
      <c r="K68" s="630"/>
      <c r="L68" s="630"/>
      <c r="M68" s="630"/>
      <c r="N68" s="630"/>
      <c r="O68" s="630"/>
      <c r="P68" s="630"/>
      <c r="Q68" s="630"/>
      <c r="R68" s="630"/>
      <c r="S68" s="631"/>
    </row>
  </sheetData>
  <mergeCells count="155">
    <mergeCell ref="A1:E4"/>
    <mergeCell ref="F1:J1"/>
    <mergeCell ref="K1:O1"/>
    <mergeCell ref="P1:S1"/>
    <mergeCell ref="F2:J4"/>
    <mergeCell ref="K2:O2"/>
    <mergeCell ref="P2:S2"/>
    <mergeCell ref="K3:O3"/>
    <mergeCell ref="P3:S3"/>
    <mergeCell ref="K4:O4"/>
    <mergeCell ref="P4:S4"/>
    <mergeCell ref="B5:S5"/>
    <mergeCell ref="B6:S6"/>
    <mergeCell ref="B7:E7"/>
    <mergeCell ref="F7:G7"/>
    <mergeCell ref="H7:S7"/>
    <mergeCell ref="B8:E8"/>
    <mergeCell ref="F8:G8"/>
    <mergeCell ref="H8:S8"/>
    <mergeCell ref="B9:E9"/>
    <mergeCell ref="F9:G9"/>
    <mergeCell ref="H9:S9"/>
    <mergeCell ref="B10:S10"/>
    <mergeCell ref="B11:S11"/>
    <mergeCell ref="A12:A13"/>
    <mergeCell ref="B12:S12"/>
    <mergeCell ref="B13:S13"/>
    <mergeCell ref="B14:S14"/>
    <mergeCell ref="C15:S15"/>
    <mergeCell ref="A16:A19"/>
    <mergeCell ref="B16:S16"/>
    <mergeCell ref="B18:S18"/>
    <mergeCell ref="B19:S19"/>
    <mergeCell ref="G25:J25"/>
    <mergeCell ref="K25:N25"/>
    <mergeCell ref="O25:S25"/>
    <mergeCell ref="A26:F26"/>
    <mergeCell ref="G26:J26"/>
    <mergeCell ref="K26:N26"/>
    <mergeCell ref="O26:S26"/>
    <mergeCell ref="A20:A24"/>
    <mergeCell ref="A27:F27"/>
    <mergeCell ref="G27:J27"/>
    <mergeCell ref="K27:N27"/>
    <mergeCell ref="O27:S27"/>
    <mergeCell ref="B20:F20"/>
    <mergeCell ref="G20:I24"/>
    <mergeCell ref="J20:S20"/>
    <mergeCell ref="B21:F21"/>
    <mergeCell ref="J21:S21"/>
    <mergeCell ref="B22:F22"/>
    <mergeCell ref="J22:S22"/>
    <mergeCell ref="B23:F23"/>
    <mergeCell ref="J23:S23"/>
    <mergeCell ref="B24:F24"/>
    <mergeCell ref="J24:S24"/>
    <mergeCell ref="A28:F28"/>
    <mergeCell ref="G28:J28"/>
    <mergeCell ref="K28:N28"/>
    <mergeCell ref="O28:S28"/>
    <mergeCell ref="A29:F29"/>
    <mergeCell ref="G29:J29"/>
    <mergeCell ref="K29:N29"/>
    <mergeCell ref="O29:S29"/>
    <mergeCell ref="A31:B31"/>
    <mergeCell ref="C31:D31"/>
    <mergeCell ref="E31:F31"/>
    <mergeCell ref="G31:J31"/>
    <mergeCell ref="K31:N31"/>
    <mergeCell ref="O31:S31"/>
    <mergeCell ref="A32:B34"/>
    <mergeCell ref="C32:D32"/>
    <mergeCell ref="E32:F32"/>
    <mergeCell ref="G32:J34"/>
    <mergeCell ref="K32:N32"/>
    <mergeCell ref="O32:S32"/>
    <mergeCell ref="C33:D33"/>
    <mergeCell ref="E33:F33"/>
    <mergeCell ref="K33:N33"/>
    <mergeCell ref="O33:S33"/>
    <mergeCell ref="C34:D34"/>
    <mergeCell ref="E34:F34"/>
    <mergeCell ref="K34:N34"/>
    <mergeCell ref="O34:S34"/>
    <mergeCell ref="A36:B36"/>
    <mergeCell ref="C36:D36"/>
    <mergeCell ref="E36:F36"/>
    <mergeCell ref="G36:J36"/>
    <mergeCell ref="K36:N36"/>
    <mergeCell ref="O36:S36"/>
    <mergeCell ref="A37:B39"/>
    <mergeCell ref="C37:D37"/>
    <mergeCell ref="E37:F37"/>
    <mergeCell ref="G37:J39"/>
    <mergeCell ref="K37:N37"/>
    <mergeCell ref="O37:S37"/>
    <mergeCell ref="C38:D38"/>
    <mergeCell ref="E38:F38"/>
    <mergeCell ref="K38:N38"/>
    <mergeCell ref="O38:S38"/>
    <mergeCell ref="C39:D39"/>
    <mergeCell ref="E39:F39"/>
    <mergeCell ref="K39:N39"/>
    <mergeCell ref="O39:S39"/>
    <mergeCell ref="A40:B40"/>
    <mergeCell ref="A41:B42"/>
    <mergeCell ref="C41:E41"/>
    <mergeCell ref="F41:G42"/>
    <mergeCell ref="H41:S41"/>
    <mergeCell ref="C42:E42"/>
    <mergeCell ref="H42:S42"/>
    <mergeCell ref="A43:B43"/>
    <mergeCell ref="A44:C45"/>
    <mergeCell ref="D44:D45"/>
    <mergeCell ref="E44:E45"/>
    <mergeCell ref="F44:F45"/>
    <mergeCell ref="G44:S44"/>
    <mergeCell ref="H58:S58"/>
    <mergeCell ref="A59:B59"/>
    <mergeCell ref="D59:E59"/>
    <mergeCell ref="F59:G59"/>
    <mergeCell ref="H59:S59"/>
    <mergeCell ref="A46:C46"/>
    <mergeCell ref="A47:C47"/>
    <mergeCell ref="A48:C48"/>
    <mergeCell ref="A49:C49"/>
    <mergeCell ref="A52:C52"/>
    <mergeCell ref="A53:C53"/>
    <mergeCell ref="A54:C54"/>
    <mergeCell ref="A55:C55"/>
    <mergeCell ref="A56:C56"/>
    <mergeCell ref="A66:B68"/>
    <mergeCell ref="E66:G66"/>
    <mergeCell ref="H66:S66"/>
    <mergeCell ref="E67:G67"/>
    <mergeCell ref="H67:S67"/>
    <mergeCell ref="E68:G68"/>
    <mergeCell ref="H68:S68"/>
    <mergeCell ref="T44:T46"/>
    <mergeCell ref="A60:B60"/>
    <mergeCell ref="D60:E60"/>
    <mergeCell ref="F60:G60"/>
    <mergeCell ref="H60:S60"/>
    <mergeCell ref="A62:B62"/>
    <mergeCell ref="A63:B65"/>
    <mergeCell ref="D63:G63"/>
    <mergeCell ref="H63:S63"/>
    <mergeCell ref="D64:G64"/>
    <mergeCell ref="H64:S64"/>
    <mergeCell ref="D65:G65"/>
    <mergeCell ref="H65:S65"/>
    <mergeCell ref="A57:B57"/>
    <mergeCell ref="A58:B58"/>
    <mergeCell ref="D58:E58"/>
    <mergeCell ref="F58:G58"/>
  </mergeCells>
  <printOptions horizontalCentered="1"/>
  <pageMargins left="0.39370078740157483" right="0" top="0.74803149606299213" bottom="0.74803149606299213" header="0.31496062992125984" footer="0.31496062992125984"/>
  <pageSetup paperSize="9" scale="45" fitToWidth="0" fitToHeight="0" orientation="portrait" r:id="rId1"/>
  <headerFooter>
    <oddHeader>&amp;C&amp;"TH SarabunPSK,Regular"&amp;12แผนแม่บทด้านทรัพยากรมนุษย์ ระยะ 5 ปี ปีบัญชี 2567-2571 (ทบทวนครั้งที่ 1) และแผนปฏิบัติการ ประจำปีบัญชี 2568</oddHeader>
    <oddFooter>&amp;L&amp;"TH SarabunPSK,ธรรมดา"&amp;12เอกสารใช้เฉพาะภายใน ธ.ก.ส. เท่านั้น&amp;C&amp;"TH SarabunPSK,ธรรมดา"&amp;12&amp;A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M - 1. พัฒนาศักยภาพบุคลากร</vt:lpstr>
      <vt:lpstr>M - 2. โครงการ CoPs</vt:lpstr>
      <vt:lpstr>M -3. บริหารจัดการความรู้</vt:lpstr>
      <vt:lpstr>M - 4. Kms</vt:lpstr>
      <vt:lpstr>5. KM Master plan</vt:lpstr>
      <vt:lpstr>6. KM Awards</vt:lpstr>
      <vt:lpstr>7. KM Audit</vt:lpstr>
      <vt:lpstr>8. Guru Experience</vt:lpstr>
      <vt:lpstr>9. Best Practice</vt:lpstr>
      <vt:lpstr>10. ISO30401</vt:lpstr>
      <vt:lpstr>11. พัฒนาพนักงาน</vt:lpstr>
      <vt:lpstr>'10. ISO30401'!Print_Area</vt:lpstr>
      <vt:lpstr>'11. พัฒนาพนักงาน'!Print_Area</vt:lpstr>
      <vt:lpstr>'8. Guru Experience'!Print_Area</vt:lpstr>
      <vt:lpstr>'9. Best Practice'!Print_Area</vt:lpstr>
      <vt:lpstr>'M - 1. พัฒนาศักยภาพบุคลากร'!Print_Area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BAAC</dc:creator>
  <cp:lastModifiedBy>BAAC</cp:lastModifiedBy>
  <cp:revision/>
  <dcterms:created xsi:type="dcterms:W3CDTF">2025-04-22T06:57:14Z</dcterms:created>
  <dcterms:modified xsi:type="dcterms:W3CDTF">2026-03-18T10:53:28Z</dcterms:modified>
</cp:coreProperties>
</file>